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3"/>
    <sheet state="visible" name="Exec Portfolios" sheetId="2" r:id="rId4"/>
    <sheet state="visible" name="The Fox &amp; Crow" sheetId="3" r:id="rId5"/>
    <sheet state="visible" name="A1" sheetId="4" r:id="rId6"/>
    <sheet state="visible" name="The Cadre " sheetId="5" r:id="rId7"/>
    <sheet state="visible" name="B1" sheetId="6" r:id="rId8"/>
    <sheet state="visible" name="Admin " sheetId="7" r:id="rId9"/>
    <sheet state="visible" name="C1" sheetId="8" r:id="rId10"/>
    <sheet state="visible" name="Yearbook" sheetId="9" r:id="rId11"/>
    <sheet state="visible" name="D1" sheetId="10" r:id="rId12"/>
    <sheet state="visible" name="Council" sheetId="11" r:id="rId13"/>
    <sheet state="visible" name="FT Staff" sheetId="12" r:id="rId14"/>
    <sheet state="visible" name="Inv." sheetId="13" r:id="rId15"/>
    <sheet state="visible" name="Donations" sheetId="14" r:id="rId16"/>
    <sheet state="visible" name="SC Op" sheetId="15" r:id="rId17"/>
    <sheet state="visible" name="PFees" sheetId="16" r:id="rId18"/>
    <sheet state="visible" name="Panter Patrol" sheetId="17" r:id="rId19"/>
    <sheet state="visible" name="Student Fees" sheetId="18" r:id="rId20"/>
  </sheets>
  <definedNames/>
  <calcPr/>
  <extLst>
    <ext uri="GoogleSheetsCustomDataVersion1">
      <go:sheetsCustomData xmlns:go="http://customooxmlschemas.google.com/" r:id="rId21" roundtripDataSignature="AMtx7mj4bjwj/ICalCJoqUatx3w4fGjjm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0">
      <text>
        <t xml:space="preserve">======
ID#AAAADTj91vo
itss-depot    (2019-07-31 17:20:27)
Includes EI/CPP which is not in the wages section in the current budget</t>
      </text>
    </comment>
  </commentList>
  <extLst>
    <ext uri="GoogleSheetsCustomDataVersion1">
      <go:sheetsCustomData xmlns:go="http://customooxmlschemas.google.com/" r:id="rId1" roundtripDataSignature="AMtx7mhkR75p6V9J12kBS6SAHKRoX8lbH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9">
      <text>
        <t xml:space="preserve">======
ID#AAAADTj91vw
itss-depot    (2019-07-31 17:20:27)
How is this calculated per employee?</t>
      </text>
    </comment>
    <comment authorId="0" ref="A18">
      <text>
        <t xml:space="preserve">======
ID#AAAADTj91vs
itss-depot    (2019-07-31 17:20:27)
Calculate per employee and distribute</t>
      </text>
    </comment>
  </commentList>
  <extLst>
    <ext uri="GoogleSheetsCustomDataVersion1">
      <go:sheetsCustomData xmlns:go="http://customooxmlschemas.google.com/" r:id="rId1" roundtripDataSignature="AMtx7mhTLqQJRr33vdl5nu7cSnuMf6ZJzQ=="/>
    </ext>
  </extLst>
</comments>
</file>

<file path=xl/sharedStrings.xml><?xml version="1.0" encoding="utf-8"?>
<sst xmlns="http://schemas.openxmlformats.org/spreadsheetml/2006/main" count="475" uniqueCount="342">
  <si>
    <t>UPEI Student Union Budget</t>
  </si>
  <si>
    <t>The Fox &amp; Crow</t>
  </si>
  <si>
    <t>Executive Portfolios</t>
  </si>
  <si>
    <t>Note 2</t>
  </si>
  <si>
    <t>Proposed16/17</t>
  </si>
  <si>
    <t>Amended 17/18</t>
  </si>
  <si>
    <t>Note</t>
  </si>
  <si>
    <t>2018-2019</t>
  </si>
  <si>
    <t>Amended 18/19</t>
  </si>
  <si>
    <t>2019-2020</t>
  </si>
  <si>
    <t>Operating Revenue</t>
  </si>
  <si>
    <t>Amended 16/17</t>
  </si>
  <si>
    <t>Sources of Cash</t>
  </si>
  <si>
    <t>Approved 18/19</t>
  </si>
  <si>
    <t>2018/2019</t>
  </si>
  <si>
    <t>Student Union Fees</t>
  </si>
  <si>
    <t>Office of The President</t>
  </si>
  <si>
    <t>Food Sales</t>
  </si>
  <si>
    <t>Salary (Summer)</t>
  </si>
  <si>
    <t>Liquor Sales</t>
  </si>
  <si>
    <t>Cafe drinks</t>
  </si>
  <si>
    <t>Other Revenue</t>
  </si>
  <si>
    <t>Salary (School Year)</t>
  </si>
  <si>
    <t>Student Initiatives</t>
  </si>
  <si>
    <t>Student Center Fund</t>
  </si>
  <si>
    <t>F&amp;C Programs</t>
  </si>
  <si>
    <t>President Initiatives</t>
  </si>
  <si>
    <t>Sundry Income</t>
  </si>
  <si>
    <t>Director of Communications</t>
  </si>
  <si>
    <t>ATM</t>
  </si>
  <si>
    <t>Event Programming</t>
  </si>
  <si>
    <t>Health Plan Late Opt Outs</t>
  </si>
  <si>
    <t>Heckbert's Session Fees</t>
  </si>
  <si>
    <t>Salary</t>
  </si>
  <si>
    <t>Branding</t>
  </si>
  <si>
    <t>Social Media Boosting</t>
  </si>
  <si>
    <t>Equipment</t>
  </si>
  <si>
    <t>Associate Director of Communications</t>
  </si>
  <si>
    <t>Total Revenue</t>
  </si>
  <si>
    <t>New Ad Revenue</t>
  </si>
  <si>
    <t>Off Campus Housing Ads</t>
  </si>
  <si>
    <t xml:space="preserve">Student Center Rent </t>
  </si>
  <si>
    <t>savings withdrawl</t>
  </si>
  <si>
    <t>Vending</t>
  </si>
  <si>
    <t>Total Operating Revenues:</t>
  </si>
  <si>
    <t>Graphic Designer</t>
  </si>
  <si>
    <t>Graphic Designer contract</t>
  </si>
  <si>
    <t>Photographer</t>
  </si>
  <si>
    <t>Other</t>
  </si>
  <si>
    <t>AVC Orientation</t>
  </si>
  <si>
    <t>Cost of Goods Sold</t>
  </si>
  <si>
    <t>Food Costs</t>
  </si>
  <si>
    <t>Cafe costs</t>
  </si>
  <si>
    <t>Liquor Costs</t>
  </si>
  <si>
    <t>Graduate Orientation</t>
  </si>
  <si>
    <t>Education Orientation</t>
  </si>
  <si>
    <t>Graduate executive Training</t>
  </si>
  <si>
    <t>Gross Profit</t>
  </si>
  <si>
    <t xml:space="preserve">Student Devlopment </t>
  </si>
  <si>
    <t>NSO Week</t>
  </si>
  <si>
    <t>Uses of Cash</t>
  </si>
  <si>
    <t>Donations</t>
  </si>
  <si>
    <t>Operating Expenses</t>
  </si>
  <si>
    <t>Executive Administration</t>
  </si>
  <si>
    <t xml:space="preserve">
</t>
  </si>
  <si>
    <t>Total</t>
  </si>
  <si>
    <t>Advertising</t>
  </si>
  <si>
    <t>Full-Time Staff Salaries</t>
  </si>
  <si>
    <t>Insurance</t>
  </si>
  <si>
    <t>Interest and Bank Charges</t>
  </si>
  <si>
    <t>Investment</t>
  </si>
  <si>
    <t>Mickey's Place</t>
  </si>
  <si>
    <t>Cable/Telephone</t>
  </si>
  <si>
    <t>Customer Appreciation</t>
  </si>
  <si>
    <t>Office of the President</t>
  </si>
  <si>
    <t>Decorations</t>
  </si>
  <si>
    <t>Interest</t>
  </si>
  <si>
    <t>Internet for Debit</t>
  </si>
  <si>
    <t>License</t>
  </si>
  <si>
    <t>Maintenance</t>
  </si>
  <si>
    <t>Office of the VPAX</t>
  </si>
  <si>
    <t>Office of The VPAX</t>
  </si>
  <si>
    <t>Materials &amp; Supplies</t>
  </si>
  <si>
    <t>Office Supplies</t>
  </si>
  <si>
    <t>Programming</t>
  </si>
  <si>
    <t>SOCAN/Resound</t>
  </si>
  <si>
    <t>Sound Equipment</t>
  </si>
  <si>
    <t>Staff Clothing</t>
  </si>
  <si>
    <t>Office of the VPFA</t>
  </si>
  <si>
    <t>potentially $0 as asked PEILCC to sonpon them</t>
  </si>
  <si>
    <t>below DOC wage to increased to meet it</t>
  </si>
  <si>
    <t>Staff Training</t>
  </si>
  <si>
    <t>Office of the VPSL</t>
  </si>
  <si>
    <t>Staff Incentive</t>
  </si>
  <si>
    <t>Food Training/menu Creation</t>
  </si>
  <si>
    <t>Unexpected Costs</t>
  </si>
  <si>
    <t>Advocacy</t>
  </si>
  <si>
    <t>Cleaning &amp; Santation</t>
  </si>
  <si>
    <t>Equipment Lease</t>
  </si>
  <si>
    <t>Professional Fees</t>
  </si>
  <si>
    <t>Wages</t>
  </si>
  <si>
    <t>A1</t>
  </si>
  <si>
    <t>CASA Conference</t>
  </si>
  <si>
    <t>Lobby Conference</t>
  </si>
  <si>
    <t>AGM</t>
  </si>
  <si>
    <t>Policy</t>
  </si>
  <si>
    <t>Transition</t>
  </si>
  <si>
    <t>CFS AGM</t>
  </si>
  <si>
    <t>Student Center Debt</t>
  </si>
  <si>
    <t>Total Operating Expenses</t>
  </si>
  <si>
    <t>Election Readiness</t>
  </si>
  <si>
    <t>Student Center Operations</t>
  </si>
  <si>
    <t>Provincial Association Conference</t>
  </si>
  <si>
    <t>Research assistant special project</t>
  </si>
  <si>
    <t>Net position</t>
  </si>
  <si>
    <t>Advocacy team</t>
  </si>
  <si>
    <t>Student Council</t>
  </si>
  <si>
    <t>Policy and Research Coordinator</t>
  </si>
  <si>
    <t>SU Administration</t>
  </si>
  <si>
    <t>Panter Patrol</t>
  </si>
  <si>
    <t>The Cadre</t>
  </si>
  <si>
    <t>The Wave</t>
  </si>
  <si>
    <t>Worker's Compensation</t>
  </si>
  <si>
    <t>Yearbook</t>
  </si>
  <si>
    <t>Office of The VPFA</t>
  </si>
  <si>
    <t>not here inthe summer</t>
  </si>
  <si>
    <t xml:space="preserve">Funding </t>
  </si>
  <si>
    <t>Net Cash Inflow (Outflow)</t>
  </si>
  <si>
    <r>
      <t xml:space="preserve">Society Funding </t>
    </r>
    <r>
      <rPr>
        <rFont val="Calibri"/>
        <color rgb="FF000000"/>
        <sz val="11.0"/>
      </rPr>
      <t xml:space="preserve">1 </t>
    </r>
  </si>
  <si>
    <t>Councilor Initiatives</t>
  </si>
  <si>
    <t>AVC Student Funding</t>
  </si>
  <si>
    <r>
      <t xml:space="preserve">Undergraduate Funding </t>
    </r>
    <r>
      <rPr>
        <rFont val="Calibri"/>
        <color rgb="FF000000"/>
        <sz val="11.0"/>
      </rPr>
      <t>2</t>
    </r>
    <r>
      <rPr>
        <rFont val="Calibri"/>
        <color rgb="FF000000"/>
        <sz val="11.0"/>
      </rPr>
      <t xml:space="preserve"> </t>
    </r>
  </si>
  <si>
    <r>
      <t xml:space="preserve">Graduate Funding </t>
    </r>
    <r>
      <rPr>
        <rFont val="Calibri"/>
        <color rgb="FF000000"/>
        <sz val="11.0"/>
      </rPr>
      <t>2</t>
    </r>
  </si>
  <si>
    <t>Campus Trust Conference</t>
  </si>
  <si>
    <t>not needed this year only one person went</t>
  </si>
  <si>
    <t>Office of The VPSL</t>
  </si>
  <si>
    <t>Events</t>
  </si>
  <si>
    <t>AVC Student Programming</t>
  </si>
  <si>
    <t>Graduate Student Programming</t>
  </si>
  <si>
    <t>International programming</t>
  </si>
  <si>
    <t>1st year event</t>
  </si>
  <si>
    <t>Campaigns</t>
  </si>
  <si>
    <t>Societies:</t>
  </si>
  <si>
    <t>Society Appreciation</t>
  </si>
  <si>
    <t>Society Initiatives</t>
  </si>
  <si>
    <t>Clubs Mentorship Program</t>
  </si>
  <si>
    <t>Society Banquet</t>
  </si>
  <si>
    <t>COCA:</t>
  </si>
  <si>
    <t>COCA</t>
  </si>
  <si>
    <t>COCA Annual fee</t>
  </si>
  <si>
    <t>Food Bank</t>
  </si>
  <si>
    <t>Clubs and Campaigns Coordinator</t>
  </si>
  <si>
    <t>need to change</t>
  </si>
  <si>
    <t>Clubs Coordinator</t>
  </si>
  <si>
    <t>Campaign Coordinator</t>
  </si>
  <si>
    <t>Executive Professional Development</t>
  </si>
  <si>
    <t>Executive Transition Pay</t>
  </si>
  <si>
    <t>Professional Development</t>
  </si>
  <si>
    <t>Courses</t>
  </si>
  <si>
    <t>The F&amp;C Wages</t>
  </si>
  <si>
    <t xml:space="preserve"> A1</t>
  </si>
  <si>
    <t>Staff</t>
  </si>
  <si>
    <t>Promotions Coordinator</t>
  </si>
  <si>
    <t>Bartenders</t>
  </si>
  <si>
    <t>Big Event Security</t>
  </si>
  <si>
    <t>Bartenders/Servers</t>
  </si>
  <si>
    <t>Daily Security</t>
  </si>
  <si>
    <t>Cook</t>
  </si>
  <si>
    <t>Total Staff Expense</t>
  </si>
  <si>
    <t>Student Newspaper - Cadre</t>
  </si>
  <si>
    <t>Note 3</t>
  </si>
  <si>
    <t>Proposed 2016-2017</t>
  </si>
  <si>
    <t>Revenue (Advertisements)</t>
  </si>
  <si>
    <t>B1</t>
  </si>
  <si>
    <t>Website Hosting Fees</t>
  </si>
  <si>
    <t>CUP Membership</t>
  </si>
  <si>
    <t>Cadre Notes</t>
  </si>
  <si>
    <t>Proposed 16/17</t>
  </si>
  <si>
    <t>Office Expenses</t>
  </si>
  <si>
    <t>Editor-In-Chief</t>
  </si>
  <si>
    <t>Total Expenses</t>
  </si>
  <si>
    <t>Managing Editors (5 @ 25 weeks each)</t>
  </si>
  <si>
    <t>Net Position</t>
  </si>
  <si>
    <t>Editor-in-Chief Commission (10% of local ads)</t>
  </si>
  <si>
    <t xml:space="preserve">Writer Bonus </t>
  </si>
  <si>
    <t>Volunteer Appreciation</t>
  </si>
  <si>
    <t>Total Wages</t>
  </si>
  <si>
    <t>Canadian University Press (CUP)</t>
  </si>
  <si>
    <t>Membership Fee</t>
  </si>
  <si>
    <t>Delegation Fee</t>
  </si>
  <si>
    <t>Travel</t>
  </si>
  <si>
    <t>Total CUP Expense</t>
  </si>
  <si>
    <t>Administration Costs</t>
  </si>
  <si>
    <t>Note 5</t>
  </si>
  <si>
    <t>Amended 2018-2019</t>
  </si>
  <si>
    <t>Cell Phones</t>
  </si>
  <si>
    <t>Handbook</t>
  </si>
  <si>
    <t>Repairs and Maintenance</t>
  </si>
  <si>
    <t>Mail Delivery</t>
  </si>
  <si>
    <t>Office &amp; Misc.</t>
  </si>
  <si>
    <t>C1</t>
  </si>
  <si>
    <t>Boosting Posts</t>
  </si>
  <si>
    <t>Research costs</t>
  </si>
  <si>
    <t>Website</t>
  </si>
  <si>
    <t>Telephone</t>
  </si>
  <si>
    <t>Total Office Expenses</t>
  </si>
  <si>
    <t>Office Assistant</t>
  </si>
  <si>
    <t>Staff Development</t>
  </si>
  <si>
    <t>Employee Appreciation</t>
  </si>
  <si>
    <t>SU Staff Appreciation</t>
  </si>
  <si>
    <t>CHMA</t>
  </si>
  <si>
    <t>CHMA Membership</t>
  </si>
  <si>
    <t>AMICCUS</t>
  </si>
  <si>
    <t>Annual Fee</t>
  </si>
  <si>
    <t>Conference &amp; Regional</t>
  </si>
  <si>
    <t>EI/CPP</t>
  </si>
  <si>
    <t>Vacation Pay</t>
  </si>
  <si>
    <t>Total Administration Costs</t>
  </si>
  <si>
    <t>AccPac - Sage 50 Accounting</t>
  </si>
  <si>
    <t>Board Room Chairs</t>
  </si>
  <si>
    <t>Computer</t>
  </si>
  <si>
    <t>Contingency Fund - App</t>
  </si>
  <si>
    <t>Copier Service Agreement</t>
  </si>
  <si>
    <t>Mail</t>
  </si>
  <si>
    <t>New SU Website Support</t>
  </si>
  <si>
    <t>SU Anxillary Office Space</t>
  </si>
  <si>
    <t>Office Equipment &amp; Supplies</t>
  </si>
  <si>
    <t>Office Phone</t>
  </si>
  <si>
    <t>Online Resources</t>
  </si>
  <si>
    <t>Signage</t>
  </si>
  <si>
    <t>Special Projects</t>
  </si>
  <si>
    <t>renovation to offices for storage</t>
  </si>
  <si>
    <t>Stationary printing</t>
  </si>
  <si>
    <t>Note 6</t>
  </si>
  <si>
    <t>Revenue</t>
  </si>
  <si>
    <t>Ad Sales (Net Commission)</t>
  </si>
  <si>
    <t>Yearbook sales</t>
  </si>
  <si>
    <t>Printing</t>
  </si>
  <si>
    <t>Gross Profit (Loss)</t>
  </si>
  <si>
    <t>D1</t>
  </si>
  <si>
    <t>Salaries</t>
  </si>
  <si>
    <t>Yearbook Salaries</t>
  </si>
  <si>
    <t>Editor Salary</t>
  </si>
  <si>
    <t>Yearbook Staff</t>
  </si>
  <si>
    <t>Grad Week Editor</t>
  </si>
  <si>
    <t>Completion Bonus</t>
  </si>
  <si>
    <t>Salaries Total</t>
  </si>
  <si>
    <t>Volunteer Honorarium</t>
  </si>
  <si>
    <t>Materials / Supplies</t>
  </si>
  <si>
    <t>Computer Software</t>
  </si>
  <si>
    <t>Office Expenses Total</t>
  </si>
  <si>
    <t>Note 4</t>
  </si>
  <si>
    <t>Amended 15/16</t>
  </si>
  <si>
    <t>Approved 17/18</t>
  </si>
  <si>
    <t>Deputy Chair</t>
  </si>
  <si>
    <t>Chair</t>
  </si>
  <si>
    <t>Chief Returning Officer for 3 Elections</t>
  </si>
  <si>
    <t>Council audio tech</t>
  </si>
  <si>
    <t>Total Salaries</t>
  </si>
  <si>
    <t>NIFD Committee</t>
  </si>
  <si>
    <t>Election Voting System</t>
  </si>
  <si>
    <t>Emergency Election Fund for 2 Elections</t>
  </si>
  <si>
    <t>Council Orientation / Retreat</t>
  </si>
  <si>
    <t>Councillor Development Training</t>
  </si>
  <si>
    <t>Council Honouriums</t>
  </si>
  <si>
    <t>Street Team</t>
  </si>
  <si>
    <t>Election Materials</t>
  </si>
  <si>
    <t>Welcome Day</t>
  </si>
  <si>
    <t>Council Documents</t>
  </si>
  <si>
    <t>Poll workers</t>
  </si>
  <si>
    <t>Total Council Expenses</t>
  </si>
  <si>
    <t>Full-Time Staff</t>
  </si>
  <si>
    <t>Note 8</t>
  </si>
  <si>
    <t>General Manager</t>
  </si>
  <si>
    <t>Bar Manager</t>
  </si>
  <si>
    <t>Administrative Coordinator</t>
  </si>
  <si>
    <t>GM Mat Leave Coverage</t>
  </si>
  <si>
    <t>Investments</t>
  </si>
  <si>
    <t>Note 10</t>
  </si>
  <si>
    <t>Benefits and Employer Expenses</t>
  </si>
  <si>
    <t>Blue Cross &amp; Campus Trust</t>
  </si>
  <si>
    <t>Long Term Capital Fund</t>
  </si>
  <si>
    <t>Short Term  Contingency</t>
  </si>
  <si>
    <t>Pension</t>
  </si>
  <si>
    <t>Appreciation</t>
  </si>
  <si>
    <t>1/2 of Scholarship</t>
  </si>
  <si>
    <t>Total Benefits and Employer Expenses</t>
  </si>
  <si>
    <t>Total Investments</t>
  </si>
  <si>
    <t>Total Full-Time Staff Costs</t>
  </si>
  <si>
    <t>Note 11</t>
  </si>
  <si>
    <t>Service Workers</t>
  </si>
  <si>
    <t>Base Salary</t>
  </si>
  <si>
    <t>Fringe Benefits</t>
  </si>
  <si>
    <t>Utility workers</t>
  </si>
  <si>
    <t>Cleaning Supplies</t>
  </si>
  <si>
    <t>Utilities</t>
  </si>
  <si>
    <t>Heat</t>
  </si>
  <si>
    <t>Electrical</t>
  </si>
  <si>
    <t>Water</t>
  </si>
  <si>
    <t>Note 9</t>
  </si>
  <si>
    <t>Service Contracts</t>
  </si>
  <si>
    <t>R &amp; M - General</t>
  </si>
  <si>
    <t>Property Insurance</t>
  </si>
  <si>
    <t>Note 12</t>
  </si>
  <si>
    <t>Total Costs</t>
  </si>
  <si>
    <t>Audit Fees</t>
  </si>
  <si>
    <t>Amened 17/18</t>
  </si>
  <si>
    <t>Legal Fees</t>
  </si>
  <si>
    <t>HRA</t>
  </si>
  <si>
    <t>Student Center Refresh</t>
  </si>
  <si>
    <t>Total Professional Fees</t>
  </si>
  <si>
    <r>
      <t xml:space="preserve">Student Union Portion </t>
    </r>
    <r>
      <rPr>
        <rFont val="Calibri"/>
        <b/>
        <color rgb="FF000000"/>
        <sz val="11.0"/>
      </rPr>
      <t>1</t>
    </r>
    <r>
      <rPr>
        <rFont val="Calibri"/>
        <b/>
        <color rgb="FF000000"/>
        <sz val="11.0"/>
      </rPr>
      <t xml:space="preserve"> </t>
    </r>
  </si>
  <si>
    <t>Charitable organizations (off campus)</t>
  </si>
  <si>
    <t>On campus donation</t>
  </si>
  <si>
    <t>Foster Parents Plan</t>
  </si>
  <si>
    <t>Student Scholarship</t>
  </si>
  <si>
    <t>Scholarship endowment</t>
  </si>
  <si>
    <t>JT Mickey Place Awards</t>
  </si>
  <si>
    <t>Total Donations</t>
  </si>
  <si>
    <r>
      <t xml:space="preserve">Note </t>
    </r>
    <r>
      <rPr>
        <rFont val="Calibri"/>
        <i/>
        <color rgb="FF000000"/>
        <sz val="9.0"/>
      </rPr>
      <t>1</t>
    </r>
  </si>
  <si>
    <t>The Student Union shares these for the Student Center with UPEI</t>
  </si>
  <si>
    <t>Student Fees</t>
  </si>
  <si>
    <t>The Panther Patrol</t>
  </si>
  <si>
    <t>Revenue (sponsors)</t>
  </si>
  <si>
    <t xml:space="preserve">Total Sponsors </t>
  </si>
  <si>
    <t>Fees:</t>
  </si>
  <si>
    <t>2017/2018</t>
  </si>
  <si>
    <t>Fuel</t>
  </si>
  <si>
    <t xml:space="preserve">Insurance </t>
  </si>
  <si>
    <t xml:space="preserve">Maintenance </t>
  </si>
  <si>
    <t>admended 18/19</t>
  </si>
  <si>
    <t xml:space="preserve">Extra </t>
  </si>
  <si>
    <t xml:space="preserve">Goverment fees </t>
  </si>
  <si>
    <t xml:space="preserve">Uniforms </t>
  </si>
  <si>
    <t xml:space="preserve">Parking </t>
  </si>
  <si>
    <t>CASA</t>
  </si>
  <si>
    <t>CFS</t>
  </si>
  <si>
    <t xml:space="preserve">CPI </t>
  </si>
  <si>
    <t>Transit Pass</t>
  </si>
  <si>
    <t>WUSC</t>
  </si>
  <si>
    <t>Aspiria</t>
  </si>
  <si>
    <t>Enrollment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</si>
</sst>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_-&quot;$&quot;* #,##0_-;\-&quot;$&quot;* #,##0_-;_-&quot;$&quot;* &quot;-&quot;_-;_-@"/>
  </numFmts>
  <fonts count="22">
    <font>
      <sz val="11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/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1.0"/>
      <name val="Calibri"/>
    </font>
    <font>
      <sz val="8.0"/>
      <color rgb="FF000000"/>
      <name val="Calibri"/>
    </font>
    <font>
      <b/>
      <sz val="11.0"/>
      <name val="Calibri"/>
    </font>
    <font>
      <sz val="12.0"/>
      <name val="Calibri"/>
    </font>
    <font>
      <sz val="12.0"/>
      <color rgb="FF000000"/>
      <name val="Calibri"/>
    </font>
    <font>
      <sz val="9.0"/>
      <color rgb="FF000000"/>
      <name val="Calibri"/>
    </font>
    <font>
      <sz val="9.0"/>
      <name val="Calibri"/>
    </font>
    <font>
      <sz val="11.0"/>
      <color rgb="FFFF0000"/>
      <name val="Calibri"/>
    </font>
    <font>
      <i/>
      <sz val="9.0"/>
      <color rgb="FF000000"/>
      <name val="Calibri"/>
    </font>
    <font>
      <sz val="14.0"/>
      <color rgb="FF000000"/>
      <name val="Calibri"/>
    </font>
    <font>
      <sz val="9.0"/>
      <color rgb="FF000000"/>
      <name val="Roboto"/>
    </font>
    <font>
      <b/>
      <u/>
      <sz val="11.0"/>
      <name val="Calibri"/>
    </font>
    <font>
      <b/>
      <u/>
      <sz val="11.0"/>
      <color rgb="FF000000"/>
      <name val="Calibri"/>
    </font>
    <font>
      <b/>
      <sz val="16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B8CCE4"/>
        <bgColor rgb="FFB8CCE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bottom style="thin">
        <color rgb="FF000000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/>
      <top/>
      <bottom style="thin">
        <color rgb="FFD8D8D8"/>
      </bottom>
    </border>
    <border>
      <top style="thin">
        <color rgb="FF000000"/>
      </top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/>
      <bottom style="thin">
        <color rgb="FFD9D9D9"/>
      </bottom>
    </border>
    <border>
      <left/>
      <right/>
      <top/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right style="thin">
        <color rgb="FFCCCCCC"/>
      </right>
      <top/>
      <bottom/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  <top style="thin">
        <color rgb="FFCCCCCC"/>
      </top>
      <bottom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n">
        <color rgb="FFD9D9D9"/>
      </right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vertical="top"/>
    </xf>
    <xf borderId="2" fillId="2" fontId="2" numFmtId="0" xfId="0" applyAlignment="1" applyBorder="1" applyFont="1">
      <alignment horizontal="center"/>
    </xf>
    <xf borderId="1" fillId="2" fontId="0" numFmtId="0" xfId="0" applyAlignment="1" applyBorder="1" applyFont="1">
      <alignment vertical="top"/>
    </xf>
    <xf borderId="3" fillId="0" fontId="3" numFmtId="0" xfId="0" applyBorder="1" applyFont="1"/>
    <xf borderId="1" fillId="2" fontId="0" numFmtId="0" xfId="0" applyAlignment="1" applyBorder="1" applyFont="1">
      <alignment shrinkToFit="0" wrapText="1"/>
    </xf>
    <xf borderId="1" fillId="2" fontId="1" numFmtId="0" xfId="0" applyAlignment="1" applyBorder="1" applyFont="1">
      <alignment horizontal="center" shrinkToFit="0" wrapText="1"/>
    </xf>
    <xf borderId="1" fillId="2" fontId="1" numFmtId="164" xfId="0" applyAlignment="1" applyBorder="1" applyFont="1" applyNumberFormat="1">
      <alignment horizontal="right" vertical="top"/>
    </xf>
    <xf borderId="4" fillId="0" fontId="3" numFmtId="0" xfId="0" applyBorder="1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0" numFmtId="164" xfId="0" applyFont="1" applyNumberFormat="1"/>
    <xf borderId="1" fillId="2" fontId="1" numFmtId="165" xfId="0" applyAlignment="1" applyBorder="1" applyFont="1" applyNumberFormat="1">
      <alignment horizontal="center" vertical="top"/>
    </xf>
    <xf borderId="0" fillId="0" fontId="4" numFmtId="0" xfId="0" applyFont="1"/>
    <xf borderId="1" fillId="3" fontId="1" numFmtId="0" xfId="0" applyBorder="1" applyFill="1" applyFont="1"/>
    <xf borderId="0" fillId="0" fontId="1" numFmtId="164" xfId="0" applyAlignment="1" applyFont="1" applyNumberFormat="1">
      <alignment horizontal="center"/>
    </xf>
    <xf borderId="0" fillId="4" fontId="1" numFmtId="0" xfId="0" applyFill="1" applyFont="1"/>
    <xf borderId="0" fillId="4" fontId="3" numFmtId="0" xfId="0" applyFont="1"/>
    <xf borderId="0" fillId="0" fontId="0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0" fillId="0" fontId="0" numFmtId="165" xfId="0" applyAlignment="1" applyFont="1" applyNumberFormat="1">
      <alignment shrinkToFit="0" wrapText="1"/>
    </xf>
    <xf borderId="0" fillId="0" fontId="5" numFmtId="0" xfId="0" applyAlignment="1" applyFont="1">
      <alignment vertical="top"/>
    </xf>
    <xf borderId="5" fillId="0" fontId="0" numFmtId="164" xfId="0" applyBorder="1" applyFont="1" applyNumberFormat="1"/>
    <xf borderId="0" fillId="0" fontId="0" numFmtId="0" xfId="0" applyAlignment="1" applyFont="1">
      <alignment vertical="top"/>
    </xf>
    <xf borderId="0" fillId="0" fontId="0" numFmtId="164" xfId="0" applyAlignment="1" applyFont="1" applyNumberFormat="1">
      <alignment horizontal="right" vertical="top"/>
    </xf>
    <xf borderId="0" fillId="0" fontId="0" numFmtId="0" xfId="0" applyFont="1"/>
    <xf borderId="5" fillId="0" fontId="0" numFmtId="164" xfId="0" applyAlignment="1" applyBorder="1" applyFont="1" applyNumberFormat="1">
      <alignment shrinkToFit="0" wrapText="1"/>
    </xf>
    <xf borderId="5" fillId="0" fontId="6" numFmtId="0" xfId="0" applyBorder="1" applyFont="1"/>
    <xf borderId="1" fillId="5" fontId="6" numFmtId="164" xfId="0" applyAlignment="1" applyBorder="1" applyFill="1" applyFont="1" applyNumberFormat="1">
      <alignment horizontal="right" vertical="top"/>
    </xf>
    <xf borderId="5" fillId="0" fontId="6" numFmtId="164" xfId="0" applyBorder="1" applyFont="1" applyNumberFormat="1"/>
    <xf borderId="0" fillId="0" fontId="1" numFmtId="0" xfId="0" applyAlignment="1" applyFont="1">
      <alignment vertical="top"/>
    </xf>
    <xf borderId="5" fillId="0" fontId="0" numFmtId="164" xfId="0" applyAlignment="1" applyBorder="1" applyFont="1" applyNumberFormat="1">
      <alignment horizontal="right" vertical="top"/>
    </xf>
    <xf borderId="5" fillId="5" fontId="6" numFmtId="164" xfId="0" applyBorder="1" applyFont="1" applyNumberFormat="1"/>
    <xf borderId="5" fillId="5" fontId="0" numFmtId="164" xfId="0" applyBorder="1" applyFont="1" applyNumberFormat="1"/>
    <xf borderId="0" fillId="0" fontId="6" numFmtId="0" xfId="0" applyFont="1"/>
    <xf borderId="1" fillId="5" fontId="6" numFmtId="0" xfId="0" applyBorder="1" applyFont="1"/>
    <xf borderId="5" fillId="5" fontId="0" numFmtId="0" xfId="0" applyBorder="1" applyFont="1"/>
    <xf borderId="6" fillId="0" fontId="0" numFmtId="164" xfId="0" applyAlignment="1" applyBorder="1" applyFont="1" applyNumberFormat="1">
      <alignment horizontal="right" vertical="top"/>
    </xf>
    <xf borderId="5" fillId="0" fontId="6" numFmtId="164" xfId="0" applyAlignment="1" applyBorder="1" applyFont="1" applyNumberFormat="1">
      <alignment readingOrder="0"/>
    </xf>
    <xf borderId="0" fillId="0" fontId="1" numFmtId="164" xfId="0" applyFont="1" applyNumberFormat="1"/>
    <xf borderId="0" fillId="0" fontId="7" numFmtId="0" xfId="0" applyAlignment="1" applyFont="1">
      <alignment vertical="top"/>
    </xf>
    <xf borderId="7" fillId="5" fontId="8" numFmtId="164" xfId="0" applyBorder="1" applyFont="1" applyNumberFormat="1"/>
    <xf borderId="8" fillId="5" fontId="8" numFmtId="164" xfId="0" applyBorder="1" applyFont="1" applyNumberFormat="1"/>
    <xf borderId="5" fillId="0" fontId="1" numFmtId="164" xfId="0" applyBorder="1" applyFont="1" applyNumberFormat="1"/>
    <xf borderId="5" fillId="0" fontId="0" numFmtId="164" xfId="0" applyAlignment="1" applyBorder="1" applyFont="1" applyNumberFormat="1">
      <alignment horizontal="right"/>
    </xf>
    <xf borderId="1" fillId="5" fontId="6" numFmtId="164" xfId="0" applyBorder="1" applyFont="1" applyNumberFormat="1"/>
    <xf borderId="5" fillId="5" fontId="0" numFmtId="164" xfId="0" applyAlignment="1" applyBorder="1" applyFont="1" applyNumberFormat="1">
      <alignment horizontal="right"/>
    </xf>
    <xf borderId="6" fillId="0" fontId="0" numFmtId="164" xfId="0" applyBorder="1" applyFont="1" applyNumberFormat="1"/>
    <xf borderId="5" fillId="0" fontId="0" numFmtId="0" xfId="0" applyBorder="1" applyFont="1"/>
    <xf borderId="9" fillId="0" fontId="1" numFmtId="164" xfId="0" applyBorder="1" applyFont="1" applyNumberFormat="1"/>
    <xf borderId="6" fillId="0" fontId="6" numFmtId="0" xfId="0" applyBorder="1" applyFont="1"/>
    <xf borderId="10" fillId="0" fontId="0" numFmtId="164" xfId="0" applyAlignment="1" applyBorder="1" applyFont="1" applyNumberFormat="1">
      <alignment horizontal="right"/>
    </xf>
    <xf borderId="1" fillId="5" fontId="9" numFmtId="0" xfId="0" applyBorder="1" applyFont="1"/>
    <xf borderId="11" fillId="5" fontId="0" numFmtId="164" xfId="0" applyAlignment="1" applyBorder="1" applyFont="1" applyNumberFormat="1">
      <alignment horizontal="right"/>
    </xf>
    <xf borderId="0" fillId="0" fontId="10" numFmtId="0" xfId="0" applyFont="1"/>
    <xf borderId="12" fillId="2" fontId="1" numFmtId="0" xfId="0" applyAlignment="1" applyBorder="1" applyFont="1">
      <alignment vertical="top"/>
    </xf>
    <xf borderId="12" fillId="2" fontId="0" numFmtId="0" xfId="0" applyAlignment="1" applyBorder="1" applyFont="1">
      <alignment vertical="top"/>
    </xf>
    <xf borderId="13" fillId="2" fontId="0" numFmtId="0" xfId="0" applyAlignment="1" applyBorder="1" applyFont="1">
      <alignment shrinkToFit="0" wrapText="1"/>
    </xf>
    <xf borderId="0" fillId="0" fontId="6" numFmtId="164" xfId="0" applyFont="1" applyNumberFormat="1"/>
    <xf borderId="1" fillId="5" fontId="6" numFmtId="165" xfId="0" applyBorder="1" applyFont="1" applyNumberFormat="1"/>
    <xf borderId="12" fillId="2" fontId="1" numFmtId="164" xfId="0" applyAlignment="1" applyBorder="1" applyFont="1" applyNumberFormat="1">
      <alignment horizontal="right" vertical="top"/>
    </xf>
    <xf borderId="14" fillId="2" fontId="1" numFmtId="164" xfId="0" applyAlignment="1" applyBorder="1" applyFont="1" applyNumberFormat="1">
      <alignment horizontal="right" vertical="top"/>
    </xf>
    <xf borderId="14" fillId="5" fontId="1" numFmtId="164" xfId="0" applyAlignment="1" applyBorder="1" applyFont="1" applyNumberFormat="1">
      <alignment horizontal="right" vertical="top"/>
    </xf>
    <xf borderId="15" fillId="0" fontId="0" numFmtId="164" xfId="0" applyAlignment="1" applyBorder="1" applyFont="1" applyNumberFormat="1">
      <alignment shrinkToFit="0" wrapText="1"/>
    </xf>
    <xf borderId="15" fillId="0" fontId="6" numFmtId="0" xfId="0" applyBorder="1" applyFont="1"/>
    <xf borderId="16" fillId="5" fontId="0" numFmtId="0" xfId="0" applyBorder="1" applyFont="1"/>
    <xf borderId="5" fillId="5" fontId="0" numFmtId="164" xfId="0" applyAlignment="1" applyBorder="1" applyFont="1" applyNumberFormat="1">
      <alignment horizontal="right" vertical="top"/>
    </xf>
    <xf borderId="5" fillId="6" fontId="0" numFmtId="164" xfId="0" applyAlignment="1" applyBorder="1" applyFill="1" applyFont="1" applyNumberFormat="1">
      <alignment horizontal="right" readingOrder="0" vertical="top"/>
    </xf>
    <xf borderId="0" fillId="0" fontId="10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shrinkToFit="0" wrapText="1"/>
    </xf>
    <xf borderId="17" fillId="5" fontId="6" numFmtId="165" xfId="0" applyBorder="1" applyFont="1" applyNumberFormat="1"/>
    <xf borderId="12" fillId="2" fontId="1" numFmtId="0" xfId="0" applyBorder="1" applyFont="1"/>
    <xf borderId="12" fillId="2" fontId="0" numFmtId="0" xfId="0" applyBorder="1" applyFont="1"/>
    <xf borderId="10" fillId="0" fontId="0" numFmtId="164" xfId="0" applyAlignment="1" applyBorder="1" applyFont="1" applyNumberFormat="1">
      <alignment horizontal="right" vertical="top"/>
    </xf>
    <xf borderId="12" fillId="2" fontId="1" numFmtId="164" xfId="0" applyBorder="1" applyFont="1" applyNumberFormat="1"/>
    <xf borderId="10" fillId="0" fontId="6" numFmtId="164" xfId="0" applyAlignment="1" applyBorder="1" applyFont="1" applyNumberFormat="1">
      <alignment horizontal="right" vertical="top"/>
    </xf>
    <xf borderId="12" fillId="2" fontId="8" numFmtId="164" xfId="0" applyBorder="1" applyFont="1" applyNumberFormat="1"/>
    <xf borderId="11" fillId="5" fontId="6" numFmtId="164" xfId="0" applyAlignment="1" applyBorder="1" applyFont="1" applyNumberFormat="1">
      <alignment horizontal="right" vertical="top"/>
    </xf>
    <xf borderId="18" fillId="0" fontId="0" numFmtId="164" xfId="0" applyBorder="1" applyFont="1" applyNumberFormat="1"/>
    <xf borderId="1" fillId="5" fontId="0" numFmtId="0" xfId="0" applyBorder="1" applyFont="1"/>
    <xf borderId="19" fillId="2" fontId="1" numFmtId="164" xfId="0" applyAlignment="1" applyBorder="1" applyFont="1" applyNumberFormat="1">
      <alignment horizontal="right" vertical="top"/>
    </xf>
    <xf borderId="18" fillId="5" fontId="0" numFmtId="164" xfId="0" applyBorder="1" applyFont="1" applyNumberFormat="1"/>
    <xf borderId="20" fillId="2" fontId="1" numFmtId="164" xfId="0" applyAlignment="1" applyBorder="1" applyFont="1" applyNumberFormat="1">
      <alignment horizontal="right" vertical="top"/>
    </xf>
    <xf borderId="21" fillId="5" fontId="0" numFmtId="164" xfId="0" applyBorder="1" applyFont="1" applyNumberFormat="1"/>
    <xf borderId="15" fillId="0" fontId="0" numFmtId="165" xfId="0" applyAlignment="1" applyBorder="1" applyFont="1" applyNumberFormat="1">
      <alignment shrinkToFit="0" wrapText="1"/>
    </xf>
    <xf borderId="5" fillId="5" fontId="1" numFmtId="164" xfId="0" applyBorder="1" applyFont="1" applyNumberFormat="1"/>
    <xf borderId="22" fillId="5" fontId="1" numFmtId="164" xfId="0" applyBorder="1" applyFont="1" applyNumberFormat="1"/>
    <xf borderId="1" fillId="2" fontId="0" numFmtId="0" xfId="0" applyBorder="1" applyFont="1"/>
    <xf borderId="1" fillId="2" fontId="0" numFmtId="0" xfId="0" applyAlignment="1" applyBorder="1" applyFont="1">
      <alignment horizontal="center"/>
    </xf>
    <xf borderId="17" fillId="2" fontId="8" numFmtId="164" xfId="0" applyBorder="1" applyFont="1" applyNumberFormat="1"/>
    <xf borderId="0" fillId="0" fontId="6" numFmtId="0" xfId="0" applyAlignment="1" applyFont="1">
      <alignment vertical="top"/>
    </xf>
    <xf borderId="11" fillId="5" fontId="6" numFmtId="164" xfId="0" applyBorder="1" applyFont="1" applyNumberFormat="1"/>
    <xf borderId="11" fillId="6" fontId="6" numFmtId="164" xfId="0" applyAlignment="1" applyBorder="1" applyFont="1" applyNumberFormat="1">
      <alignment readingOrder="0"/>
    </xf>
    <xf borderId="15" fillId="0" fontId="0" numFmtId="165" xfId="0" applyAlignment="1" applyBorder="1" applyFont="1" applyNumberFormat="1">
      <alignment horizontal="right" vertical="top"/>
    </xf>
    <xf borderId="5" fillId="0" fontId="0" numFmtId="165" xfId="0" applyAlignment="1" applyBorder="1" applyFont="1" applyNumberFormat="1">
      <alignment horizontal="right" vertical="top"/>
    </xf>
    <xf borderId="5" fillId="5" fontId="0" numFmtId="165" xfId="0" applyAlignment="1" applyBorder="1" applyFont="1" applyNumberFormat="1">
      <alignment horizontal="right" vertical="top"/>
    </xf>
    <xf borderId="5" fillId="0" fontId="6" numFmtId="164" xfId="0" applyAlignment="1" applyBorder="1" applyFont="1" applyNumberFormat="1">
      <alignment horizontal="right" vertical="top"/>
    </xf>
    <xf borderId="5" fillId="5" fontId="6" numFmtId="164" xfId="0" applyAlignment="1" applyBorder="1" applyFont="1" applyNumberFormat="1">
      <alignment horizontal="right" vertical="top"/>
    </xf>
    <xf borderId="0" fillId="0" fontId="11" numFmtId="0" xfId="0" applyAlignment="1" applyFont="1">
      <alignment vertical="top"/>
    </xf>
    <xf borderId="0" fillId="0" fontId="12" numFmtId="0" xfId="0" applyAlignment="1" applyFont="1">
      <alignment vertical="top"/>
    </xf>
    <xf borderId="0" fillId="0" fontId="13" numFmtId="0" xfId="0" applyAlignment="1" applyFont="1">
      <alignment shrinkToFit="0" wrapText="1"/>
    </xf>
    <xf borderId="12" fillId="2" fontId="0" numFmtId="0" xfId="0" applyAlignment="1" applyBorder="1" applyFont="1">
      <alignment shrinkToFit="0" wrapText="1"/>
    </xf>
    <xf borderId="0" fillId="0" fontId="0" numFmtId="165" xfId="0" applyFont="1" applyNumberFormat="1"/>
    <xf borderId="1" fillId="5" fontId="0" numFmtId="164" xfId="0" applyAlignment="1" applyBorder="1" applyFont="1" applyNumberFormat="1">
      <alignment horizontal="right" vertical="top"/>
    </xf>
    <xf borderId="1" fillId="5" fontId="0" numFmtId="164" xfId="0" applyBorder="1" applyFont="1" applyNumberFormat="1"/>
    <xf borderId="0" fillId="0" fontId="14" numFmtId="0" xfId="0" applyFont="1"/>
    <xf borderId="1" fillId="2" fontId="1" numFmtId="164" xfId="0" applyAlignment="1" applyBorder="1" applyFont="1" applyNumberFormat="1">
      <alignment horizontal="center"/>
    </xf>
    <xf borderId="0" fillId="0" fontId="15" numFmtId="164" xfId="0" applyFont="1" applyNumberFormat="1"/>
    <xf borderId="1" fillId="2" fontId="1" numFmtId="0" xfId="0" applyAlignment="1" applyBorder="1" applyFont="1">
      <alignment horizontal="center"/>
    </xf>
    <xf borderId="1" fillId="2" fontId="1" numFmtId="164" xfId="0" applyBorder="1" applyFont="1" applyNumberFormat="1"/>
    <xf borderId="23" fillId="2" fontId="1" numFmtId="164" xfId="0" applyBorder="1" applyFont="1" applyNumberFormat="1"/>
    <xf borderId="23" fillId="2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17" fillId="5" fontId="0" numFmtId="164" xfId="0" applyBorder="1" applyFont="1" applyNumberFormat="1"/>
    <xf borderId="23" fillId="0" fontId="0" numFmtId="164" xfId="0" applyBorder="1" applyFont="1" applyNumberFormat="1"/>
    <xf borderId="23" fillId="5" fontId="0" numFmtId="164" xfId="0" applyBorder="1" applyFont="1" applyNumberFormat="1"/>
    <xf borderId="0" fillId="0" fontId="11" numFmtId="0" xfId="0" applyFont="1"/>
    <xf borderId="12" fillId="2" fontId="1" numFmtId="0" xfId="0" applyAlignment="1" applyBorder="1" applyFont="1">
      <alignment horizontal="center"/>
    </xf>
    <xf borderId="25" fillId="0" fontId="0" numFmtId="164" xfId="0" applyBorder="1" applyFont="1" applyNumberFormat="1"/>
    <xf borderId="26" fillId="5" fontId="0" numFmtId="164" xfId="0" applyBorder="1" applyFont="1" applyNumberFormat="1"/>
    <xf borderId="13" fillId="2" fontId="0" numFmtId="0" xfId="0" applyBorder="1" applyFont="1"/>
    <xf borderId="27" fillId="2" fontId="1" numFmtId="164" xfId="0" applyBorder="1" applyFont="1" applyNumberFormat="1"/>
    <xf borderId="28" fillId="2" fontId="1" numFmtId="164" xfId="0" applyBorder="1" applyFont="1" applyNumberFormat="1"/>
    <xf borderId="29" fillId="0" fontId="0" numFmtId="164" xfId="0" applyBorder="1" applyFont="1" applyNumberFormat="1"/>
    <xf borderId="23" fillId="0" fontId="6" numFmtId="164" xfId="0" applyBorder="1" applyFont="1" applyNumberFormat="1"/>
    <xf borderId="23" fillId="5" fontId="6" numFmtId="164" xfId="0" applyBorder="1" applyFont="1" applyNumberFormat="1"/>
    <xf borderId="25" fillId="0" fontId="6" numFmtId="164" xfId="0" applyBorder="1" applyFont="1" applyNumberFormat="1"/>
    <xf borderId="26" fillId="5" fontId="6" numFmtId="164" xfId="0" applyBorder="1" applyFont="1" applyNumberFormat="1"/>
    <xf borderId="27" fillId="2" fontId="8" numFmtId="164" xfId="0" applyBorder="1" applyFont="1" applyNumberFormat="1"/>
    <xf borderId="28" fillId="2" fontId="8" numFmtId="164" xfId="0" applyBorder="1" applyFont="1" applyNumberFormat="1"/>
    <xf borderId="0" fillId="0" fontId="6" numFmtId="0" xfId="0" applyAlignment="1" applyFont="1">
      <alignment horizontal="center"/>
    </xf>
    <xf borderId="23" fillId="5" fontId="16" numFmtId="164" xfId="0" applyBorder="1" applyFont="1" applyNumberFormat="1"/>
    <xf borderId="29" fillId="0" fontId="6" numFmtId="0" xfId="0" applyBorder="1" applyFont="1"/>
    <xf borderId="29" fillId="0" fontId="0" numFmtId="0" xfId="0" applyBorder="1" applyFont="1"/>
    <xf borderId="23" fillId="0" fontId="6" numFmtId="0" xfId="0" applyBorder="1" applyFont="1"/>
    <xf borderId="23" fillId="0" fontId="0" numFmtId="0" xfId="0" applyBorder="1" applyFont="1"/>
    <xf borderId="0" fillId="0" fontId="17" numFmtId="0" xfId="0" applyFont="1"/>
    <xf borderId="0" fillId="0" fontId="8" numFmtId="0" xfId="0" applyFont="1"/>
    <xf borderId="12" fillId="2" fontId="8" numFmtId="0" xfId="0" applyBorder="1" applyFont="1"/>
    <xf borderId="12" fillId="2" fontId="0" numFmtId="0" xfId="0" applyAlignment="1" applyBorder="1" applyFont="1">
      <alignment horizontal="center"/>
    </xf>
    <xf borderId="5" fillId="0" fontId="1" numFmtId="166" xfId="0" applyBorder="1" applyFont="1" applyNumberFormat="1"/>
    <xf borderId="5" fillId="5" fontId="1" numFmtId="166" xfId="0" applyBorder="1" applyFont="1" applyNumberFormat="1"/>
    <xf borderId="10" fillId="0" fontId="0" numFmtId="164" xfId="0" applyBorder="1" applyFont="1" applyNumberFormat="1"/>
    <xf borderId="14" fillId="2" fontId="1" numFmtId="164" xfId="0" applyBorder="1" applyFont="1" applyNumberFormat="1"/>
    <xf borderId="13" fillId="2" fontId="18" numFmtId="0" xfId="0" applyBorder="1" applyFont="1"/>
    <xf borderId="1" fillId="5" fontId="16" numFmtId="164" xfId="0" applyBorder="1" applyFont="1" applyNumberFormat="1"/>
    <xf borderId="1" fillId="5" fontId="1" numFmtId="164" xfId="0" applyBorder="1" applyFont="1" applyNumberFormat="1"/>
    <xf borderId="0" fillId="5" fontId="0" numFmtId="164" xfId="0" applyFont="1" applyNumberFormat="1"/>
    <xf borderId="1" fillId="6" fontId="0" numFmtId="164" xfId="0" applyAlignment="1" applyBorder="1" applyFont="1" applyNumberFormat="1">
      <alignment readingOrder="0"/>
    </xf>
    <xf borderId="6" fillId="0" fontId="6" numFmtId="164" xfId="0" applyBorder="1" applyFont="1" applyNumberFormat="1"/>
    <xf borderId="17" fillId="5" fontId="6" numFmtId="164" xfId="0" applyBorder="1" applyFont="1" applyNumberFormat="1"/>
    <xf borderId="0" fillId="0" fontId="8" numFmtId="164" xfId="0" applyFont="1" applyNumberFormat="1"/>
    <xf borderId="1" fillId="5" fontId="8" numFmtId="164" xfId="0" applyBorder="1" applyFont="1" applyNumberFormat="1"/>
    <xf borderId="1" fillId="2" fontId="1" numFmtId="165" xfId="0" applyBorder="1" applyFont="1" applyNumberFormat="1"/>
    <xf borderId="1" fillId="6" fontId="6" numFmtId="164" xfId="0" applyAlignment="1" applyBorder="1" applyFont="1" applyNumberFormat="1">
      <alignment readingOrder="0"/>
    </xf>
    <xf borderId="9" fillId="0" fontId="0" numFmtId="164" xfId="0" applyBorder="1" applyFont="1" applyNumberFormat="1"/>
    <xf borderId="1" fillId="5" fontId="0" numFmtId="165" xfId="0" applyBorder="1" applyFont="1" applyNumberFormat="1"/>
    <xf borderId="12" fillId="2" fontId="0" numFmtId="164" xfId="0" applyBorder="1" applyFont="1" applyNumberFormat="1"/>
    <xf borderId="12" fillId="2" fontId="6" numFmtId="164" xfId="0" applyBorder="1" applyFont="1" applyNumberFormat="1"/>
    <xf borderId="12" fillId="2" fontId="1" numFmtId="165" xfId="0" applyBorder="1" applyFont="1" applyNumberFormat="1"/>
    <xf borderId="0" fillId="0" fontId="6" numFmtId="10" xfId="0" applyFont="1" applyNumberFormat="1"/>
    <xf borderId="13" fillId="2" fontId="1" numFmtId="0" xfId="0" applyBorder="1" applyFont="1"/>
    <xf borderId="2" fillId="2" fontId="19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0" fillId="0" fontId="19" numFmtId="0" xfId="0" applyAlignment="1" applyFont="1">
      <alignment horizontal="center"/>
    </xf>
    <xf borderId="5" fillId="0" fontId="20" numFmtId="0" xfId="0" applyAlignment="1" applyBorder="1" applyFont="1">
      <alignment horizontal="center"/>
    </xf>
    <xf borderId="30" fillId="0" fontId="21" numFmtId="0" xfId="0" applyAlignment="1" applyBorder="1" applyFont="1">
      <alignment horizontal="center"/>
    </xf>
    <xf borderId="5" fillId="0" fontId="0" numFmtId="165" xfId="0" applyBorder="1" applyFont="1" applyNumberFormat="1"/>
    <xf borderId="5" fillId="5" fontId="0" numFmtId="165" xfId="0" applyBorder="1" applyFont="1" applyNumberFormat="1"/>
    <xf borderId="5" fillId="6" fontId="0" numFmtId="165" xfId="0" applyBorder="1" applyFont="1" applyNumberFormat="1"/>
    <xf borderId="1" fillId="6" fontId="6" numFmtId="0" xfId="0" applyBorder="1" applyFont="1"/>
    <xf borderId="0" fillId="0" fontId="0" numFmtId="10" xfId="0" applyFont="1" applyNumberFormat="1"/>
    <xf borderId="0" fillId="0" fontId="0" numFmtId="9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21" Type="http://customschemas.google.com/relationships/workbookmetadata" Target="metadata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8.29"/>
    <col customWidth="1" min="4" max="4" width="8.86"/>
    <col customWidth="1" min="5" max="5" width="16.14"/>
    <col customWidth="1" min="6" max="7" width="16.0"/>
    <col customWidth="1" min="8" max="8" width="12.14"/>
  </cols>
  <sheetData>
    <row r="1">
      <c r="A1" s="3" t="s">
        <v>0</v>
      </c>
      <c r="B1" s="5"/>
      <c r="C1" s="5"/>
      <c r="D1" s="5"/>
      <c r="E1" s="5"/>
      <c r="F1" s="9"/>
    </row>
    <row r="2">
      <c r="D2" s="11" t="s">
        <v>6</v>
      </c>
      <c r="E2" s="12"/>
    </row>
    <row r="3">
      <c r="A3" s="14" t="s">
        <v>12</v>
      </c>
      <c r="D3" s="11"/>
      <c r="E3" s="16" t="s">
        <v>11</v>
      </c>
      <c r="F3" s="16" t="s">
        <v>5</v>
      </c>
      <c r="G3" s="11" t="s">
        <v>14</v>
      </c>
      <c r="H3" s="16" t="s">
        <v>8</v>
      </c>
      <c r="I3" s="16" t="s">
        <v>9</v>
      </c>
    </row>
    <row r="4">
      <c r="A4" t="s">
        <v>15</v>
      </c>
      <c r="D4" s="19"/>
      <c r="E4" s="23">
        <f>(3937-142)*164</f>
        <v>622380</v>
      </c>
      <c r="F4" s="30">
        <f>'Student Fees'!F6*'Student Fees'!F13</f>
        <v>663834</v>
      </c>
      <c r="G4" s="33">
        <f>'Student Fees'!G6*'Student Fees'!G13</f>
        <v>651550</v>
      </c>
      <c r="H4" s="33">
        <f>'Student Fees'!H6*'Student Fees'!H13</f>
        <v>704338</v>
      </c>
      <c r="I4" s="33">
        <f>'Student Fees'!I6*'Student Fees'!I13</f>
        <v>702240</v>
      </c>
    </row>
    <row r="5">
      <c r="A5" t="s">
        <v>24</v>
      </c>
      <c r="D5" s="19"/>
      <c r="E5" s="23">
        <v>144640.0</v>
      </c>
      <c r="F5" s="30">
        <f>'Student Fees'!F13*'Student Fees'!F7</f>
        <v>159960</v>
      </c>
      <c r="G5" s="33">
        <f>'Student Fees'!G13*'Student Fees'!G7</f>
        <v>157000</v>
      </c>
      <c r="H5" s="33">
        <f>'Student Fees'!H13*'Student Fees'!H7</f>
        <v>169720</v>
      </c>
      <c r="I5" s="33">
        <f>'Student Fees'!I13*'Student Fees'!I7</f>
        <v>167200</v>
      </c>
    </row>
    <row r="6">
      <c r="A6" t="s">
        <v>30</v>
      </c>
      <c r="D6" s="19"/>
      <c r="E6" s="23">
        <v>40000.0</v>
      </c>
      <c r="F6" s="30">
        <v>40000.0</v>
      </c>
      <c r="G6" s="33">
        <v>40000.0</v>
      </c>
      <c r="H6" s="33">
        <v>40000.0</v>
      </c>
      <c r="I6" s="33">
        <v>40000.0</v>
      </c>
    </row>
    <row r="7">
      <c r="A7" t="s">
        <v>31</v>
      </c>
      <c r="D7" s="19"/>
      <c r="E7" s="23">
        <v>4000.0</v>
      </c>
      <c r="F7" s="30">
        <v>4000.0</v>
      </c>
      <c r="G7" s="33">
        <v>4000.0</v>
      </c>
      <c r="H7" s="33">
        <v>4000.0</v>
      </c>
      <c r="I7" s="33">
        <v>4000.0</v>
      </c>
    </row>
    <row r="8">
      <c r="A8" t="s">
        <v>32</v>
      </c>
      <c r="D8" s="19"/>
      <c r="E8" s="23">
        <v>1500.0</v>
      </c>
      <c r="F8" s="39">
        <v>1500.0</v>
      </c>
      <c r="G8" s="33">
        <v>1500.0</v>
      </c>
      <c r="H8" s="33">
        <v>1500.0</v>
      </c>
      <c r="I8" s="33">
        <v>1500.0</v>
      </c>
    </row>
    <row r="9">
      <c r="A9" t="s">
        <v>39</v>
      </c>
      <c r="D9" s="19"/>
      <c r="E9" s="23">
        <v>2000.0</v>
      </c>
      <c r="F9" s="30">
        <v>2000.0</v>
      </c>
      <c r="G9" s="33">
        <v>2000.0</v>
      </c>
      <c r="H9" s="33">
        <v>2000.0</v>
      </c>
      <c r="I9" s="33">
        <v>2000.0</v>
      </c>
    </row>
    <row r="10">
      <c r="A10" t="s">
        <v>40</v>
      </c>
      <c r="D10" s="19"/>
      <c r="E10" s="23">
        <v>1200.0</v>
      </c>
      <c r="F10" s="33">
        <v>800.0</v>
      </c>
      <c r="G10" s="33">
        <v>500.0</v>
      </c>
      <c r="H10" s="33">
        <v>500.0</v>
      </c>
      <c r="I10" s="33">
        <v>500.0</v>
      </c>
    </row>
    <row r="11">
      <c r="A11" t="s">
        <v>41</v>
      </c>
      <c r="D11" s="19"/>
      <c r="E11" s="23">
        <v>6000.0</v>
      </c>
      <c r="F11" s="30">
        <v>3000.0</v>
      </c>
      <c r="G11" s="33">
        <v>2500.0</v>
      </c>
      <c r="H11" s="33">
        <v>2500.0</v>
      </c>
      <c r="I11" s="33">
        <v>2500.0</v>
      </c>
    </row>
    <row r="12">
      <c r="A12" s="26" t="s">
        <v>42</v>
      </c>
      <c r="B12" s="26"/>
      <c r="C12" s="26"/>
      <c r="D12" s="19"/>
      <c r="E12" s="23"/>
      <c r="F12" s="30"/>
      <c r="G12" s="33"/>
      <c r="H12" s="33">
        <v>12000.0</v>
      </c>
      <c r="I12" s="33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>
      <c r="A13" t="s">
        <v>43</v>
      </c>
      <c r="D13" s="19"/>
      <c r="E13" s="23">
        <v>1500.0</v>
      </c>
      <c r="F13" s="30">
        <v>1500.0</v>
      </c>
      <c r="G13" s="33">
        <v>1500.0</v>
      </c>
      <c r="H13" s="33">
        <v>1500.0</v>
      </c>
      <c r="I13" s="33">
        <v>1500.0</v>
      </c>
      <c r="J13" s="28"/>
      <c r="K13" s="28"/>
    </row>
    <row r="14">
      <c r="A14" s="10" t="s">
        <v>44</v>
      </c>
      <c r="D14" s="19"/>
      <c r="E14" s="44">
        <f t="shared" ref="E14:I14" si="1">SUM(E4:E13)</f>
        <v>823220</v>
      </c>
      <c r="F14" s="44">
        <f t="shared" si="1"/>
        <v>876594</v>
      </c>
      <c r="G14" s="44">
        <f t="shared" si="1"/>
        <v>860550</v>
      </c>
      <c r="H14" s="44">
        <f t="shared" si="1"/>
        <v>938058</v>
      </c>
      <c r="I14" s="44">
        <f t="shared" si="1"/>
        <v>921440</v>
      </c>
      <c r="J14" s="28"/>
      <c r="K14" s="28"/>
    </row>
    <row r="15">
      <c r="A15" s="10"/>
      <c r="D15" s="19"/>
      <c r="E15" s="23"/>
      <c r="F15" s="28"/>
      <c r="G15" s="28"/>
      <c r="H15" s="49"/>
      <c r="I15" s="49"/>
      <c r="J15" s="28"/>
      <c r="K15" s="28"/>
    </row>
    <row r="16">
      <c r="A16" s="14" t="s">
        <v>60</v>
      </c>
      <c r="D16" s="19"/>
      <c r="E16" s="23"/>
      <c r="F16" s="28"/>
      <c r="G16" s="28"/>
      <c r="H16" s="49"/>
      <c r="I16" s="49"/>
      <c r="J16" s="28"/>
      <c r="K16" s="28"/>
    </row>
    <row r="17">
      <c r="A17" s="26" t="s">
        <v>61</v>
      </c>
      <c r="D17" s="19">
        <v>8.0</v>
      </c>
      <c r="E17" s="23">
        <f>Donations!E9</f>
        <v>2360</v>
      </c>
      <c r="F17" s="23">
        <f>Donations!F9</f>
        <v>18360</v>
      </c>
      <c r="G17" s="34">
        <f>Donations!G9</f>
        <v>2860</v>
      </c>
      <c r="H17" s="34">
        <f>Donations!H9</f>
        <v>2860</v>
      </c>
      <c r="I17" s="34">
        <f>Donations!I9</f>
        <v>2860</v>
      </c>
      <c r="J17" s="47"/>
      <c r="K17" s="28"/>
    </row>
    <row r="18">
      <c r="A18" s="26" t="s">
        <v>63</v>
      </c>
      <c r="D18" s="19">
        <v>1.0</v>
      </c>
      <c r="E18" s="23">
        <f>'Exec Portfolios'!D81</f>
        <v>6843</v>
      </c>
      <c r="F18" s="23">
        <f>'Exec Portfolios'!E81</f>
        <v>8765</v>
      </c>
      <c r="G18" s="34">
        <f>'Exec Portfolios'!F81</f>
        <v>8793</v>
      </c>
      <c r="H18" s="34">
        <f>'Exec Portfolios'!G81</f>
        <v>8793</v>
      </c>
      <c r="I18" s="34">
        <f>'Exec Portfolios'!H81</f>
        <v>8853</v>
      </c>
      <c r="J18" s="47"/>
      <c r="K18" s="28"/>
    </row>
    <row r="19">
      <c r="A19" s="26" t="s">
        <v>67</v>
      </c>
      <c r="D19" s="19">
        <v>7.0</v>
      </c>
      <c r="E19" s="23">
        <f>'FT Staff'!E16</f>
        <v>132242.55</v>
      </c>
      <c r="F19" s="23">
        <f>'FT Staff'!F16</f>
        <v>144113.5</v>
      </c>
      <c r="G19" s="34">
        <f>'FT Staff'!G16</f>
        <v>150515</v>
      </c>
      <c r="H19" s="34">
        <f>'FT Staff'!H16</f>
        <v>150515</v>
      </c>
      <c r="I19" s="34">
        <f>'FT Staff'!I16</f>
        <v>150482.12</v>
      </c>
      <c r="J19" s="47"/>
      <c r="K19" s="28"/>
    </row>
    <row r="20" ht="15.75" customHeight="1">
      <c r="A20" s="26" t="s">
        <v>68</v>
      </c>
      <c r="D20" s="19"/>
      <c r="E20" s="23">
        <v>22000.0</v>
      </c>
      <c r="F20" s="23">
        <v>22000.0</v>
      </c>
      <c r="G20" s="34">
        <v>22000.0</v>
      </c>
      <c r="H20" s="34">
        <v>22000.0</v>
      </c>
      <c r="I20" s="34">
        <v>24000.0</v>
      </c>
      <c r="J20" s="47"/>
      <c r="K20" s="28"/>
    </row>
    <row r="21" ht="15.75" customHeight="1">
      <c r="A21" s="26" t="s">
        <v>69</v>
      </c>
      <c r="D21" s="19"/>
      <c r="E21" s="23">
        <v>4000.0</v>
      </c>
      <c r="F21" s="23">
        <v>5000.0</v>
      </c>
      <c r="G21" s="34">
        <v>6500.0</v>
      </c>
      <c r="H21" s="34">
        <v>6500.0</v>
      </c>
      <c r="I21" s="34">
        <v>7500.0</v>
      </c>
      <c r="J21" s="47"/>
      <c r="K21" s="28"/>
    </row>
    <row r="22" ht="15.75" customHeight="1">
      <c r="A22" s="26" t="s">
        <v>70</v>
      </c>
      <c r="D22" s="19">
        <v>9.0</v>
      </c>
      <c r="E22" s="23">
        <f>Inv.!E6</f>
        <v>25000</v>
      </c>
      <c r="F22" s="23">
        <f>Inv.!F6</f>
        <v>38000</v>
      </c>
      <c r="G22" s="34">
        <f>Inv.!G6</f>
        <v>5000</v>
      </c>
      <c r="H22" s="34">
        <f>Inv.!H6</f>
        <v>16143</v>
      </c>
      <c r="I22" s="34">
        <f>Inv.!I6</f>
        <v>5000</v>
      </c>
      <c r="J22" s="47"/>
      <c r="K22" s="28"/>
    </row>
    <row r="23" ht="15.75" customHeight="1">
      <c r="A23" s="26" t="s">
        <v>71</v>
      </c>
      <c r="D23" s="19"/>
      <c r="E23" s="23">
        <f>4964</f>
        <v>4964</v>
      </c>
      <c r="F23" s="23">
        <v>8700.0</v>
      </c>
      <c r="G23" s="34">
        <v>0.0</v>
      </c>
      <c r="H23" s="34">
        <v>0.0</v>
      </c>
      <c r="I23" s="34">
        <v>0.0</v>
      </c>
      <c r="J23" s="47"/>
      <c r="K23" s="28"/>
    </row>
    <row r="24" ht="15.75" customHeight="1">
      <c r="A24" s="26" t="s">
        <v>74</v>
      </c>
      <c r="D24" s="19">
        <v>1.0</v>
      </c>
      <c r="E24" s="23">
        <f>'Exec Portfolios'!D24</f>
        <v>48218.23</v>
      </c>
      <c r="F24" s="23">
        <f>'Exec Portfolios'!E24</f>
        <v>49032</v>
      </c>
      <c r="G24" s="34">
        <f>'Exec Portfolios'!F24</f>
        <v>62777</v>
      </c>
      <c r="H24" s="34">
        <f>'Exec Portfolios'!G24</f>
        <v>72802</v>
      </c>
      <c r="I24" s="34">
        <f>'Exec Portfolios'!H24</f>
        <v>74529.4</v>
      </c>
      <c r="J24" s="47"/>
      <c r="K24" s="28"/>
    </row>
    <row r="25" ht="15.75" customHeight="1">
      <c r="A25" s="26" t="s">
        <v>80</v>
      </c>
      <c r="D25" s="19">
        <v>1.0</v>
      </c>
      <c r="E25" s="23">
        <f>'Exec Portfolios'!D40</f>
        <v>30854.42333</v>
      </c>
      <c r="F25" s="23">
        <f>'Exec Portfolios'!E40</f>
        <v>22736.25</v>
      </c>
      <c r="G25" s="34">
        <f>'Exec Portfolios'!F40</f>
        <v>38434.95</v>
      </c>
      <c r="H25" s="34">
        <f>'Exec Portfolios'!G40</f>
        <v>42534.95</v>
      </c>
      <c r="I25" s="34">
        <f>'Exec Portfolios'!H40</f>
        <v>41529.82</v>
      </c>
      <c r="J25" s="47"/>
      <c r="K25" s="28"/>
    </row>
    <row r="26" ht="15.75" customHeight="1">
      <c r="A26" s="26" t="s">
        <v>88</v>
      </c>
      <c r="D26" s="19">
        <v>1.0</v>
      </c>
      <c r="E26" s="23">
        <f>'Exec Portfolios'!D51</f>
        <v>35097.62333</v>
      </c>
      <c r="F26" s="23">
        <f>'Exec Portfolios'!E51</f>
        <v>36815.25</v>
      </c>
      <c r="G26" s="34">
        <f>'Exec Portfolios'!F51</f>
        <v>46361</v>
      </c>
      <c r="H26" s="34">
        <f>'Exec Portfolios'!G51</f>
        <v>48861</v>
      </c>
      <c r="I26" s="34">
        <f>'Exec Portfolios'!H51</f>
        <v>45128</v>
      </c>
      <c r="J26" s="47"/>
      <c r="K26" s="28"/>
    </row>
    <row r="27" ht="15.75" customHeight="1">
      <c r="A27" s="26" t="s">
        <v>92</v>
      </c>
      <c r="D27" s="19">
        <v>1.0</v>
      </c>
      <c r="E27" s="23">
        <f>'Exec Portfolios'!D75</f>
        <v>95946.57333</v>
      </c>
      <c r="F27" s="23">
        <f>'Exec Portfolios'!E75</f>
        <v>80067.25</v>
      </c>
      <c r="G27" s="34">
        <f>'Exec Portfolios'!F75</f>
        <v>93237</v>
      </c>
      <c r="H27" s="34">
        <f>'Exec Portfolios'!G75</f>
        <v>111737</v>
      </c>
      <c r="I27" s="34">
        <f>'Exec Portfolios'!H75</f>
        <v>121081.82</v>
      </c>
      <c r="J27" s="47"/>
      <c r="K27" s="28"/>
    </row>
    <row r="28" ht="15.75" customHeight="1">
      <c r="A28" s="26" t="s">
        <v>99</v>
      </c>
      <c r="D28" s="19">
        <v>11.0</v>
      </c>
      <c r="E28" s="23">
        <f>PFees!D7</f>
        <v>33000</v>
      </c>
      <c r="F28" s="23">
        <f>PFees!E7</f>
        <v>27000</v>
      </c>
      <c r="G28" s="34">
        <f>PFees!F7</f>
        <v>17500</v>
      </c>
      <c r="H28" s="34">
        <f>PFees!G7</f>
        <v>39500</v>
      </c>
      <c r="I28" s="34">
        <f>PFees!H7</f>
        <v>20000</v>
      </c>
      <c r="J28" s="47"/>
      <c r="K28" s="28"/>
    </row>
    <row r="29" ht="15.75" customHeight="1">
      <c r="A29" s="26" t="s">
        <v>108</v>
      </c>
      <c r="D29" s="19"/>
      <c r="E29" s="23">
        <v>25071.0</v>
      </c>
      <c r="F29" s="34">
        <v>30000.0</v>
      </c>
      <c r="G29" s="34">
        <v>86100.0</v>
      </c>
      <c r="H29" s="34">
        <v>65795.0</v>
      </c>
      <c r="I29" s="34">
        <v>93060.0</v>
      </c>
      <c r="J29" s="47"/>
      <c r="K29" s="28"/>
    </row>
    <row r="30" ht="15.75" customHeight="1">
      <c r="A30" s="26" t="s">
        <v>111</v>
      </c>
      <c r="D30" s="19">
        <v>10.0</v>
      </c>
      <c r="E30" s="23">
        <f>'SC Op'!E22</f>
        <v>152478</v>
      </c>
      <c r="F30" s="23">
        <f>'SC Op'!F22</f>
        <v>140957</v>
      </c>
      <c r="G30" s="34">
        <f>'SC Op'!G22</f>
        <v>130079</v>
      </c>
      <c r="H30" s="34">
        <f>'SC Op'!H22</f>
        <v>140407</v>
      </c>
      <c r="I30" s="34">
        <f>'SC Op'!I22</f>
        <v>140407</v>
      </c>
      <c r="J30" s="47"/>
      <c r="K30" s="28"/>
    </row>
    <row r="31" ht="15.75" customHeight="1">
      <c r="A31" s="26" t="s">
        <v>116</v>
      </c>
      <c r="D31" s="19">
        <v>6.0</v>
      </c>
      <c r="E31" s="23">
        <f>Council!E21</f>
        <v>11535.19</v>
      </c>
      <c r="F31" s="23">
        <f>Council!G21</f>
        <v>19655.8</v>
      </c>
      <c r="G31" s="34">
        <f>Council!H21</f>
        <v>21533.16</v>
      </c>
      <c r="H31" s="34">
        <f>Council!I21</f>
        <v>21382.16</v>
      </c>
      <c r="I31" s="34">
        <f>Council!J21</f>
        <v>25156.73</v>
      </c>
      <c r="J31" s="47"/>
      <c r="K31" s="28"/>
    </row>
    <row r="32" ht="15.75" customHeight="1">
      <c r="A32" s="26" t="s">
        <v>118</v>
      </c>
      <c r="D32" s="19">
        <v>4.0</v>
      </c>
      <c r="E32" s="23">
        <f>'Admin '!E20</f>
        <v>85829.71</v>
      </c>
      <c r="F32" s="23">
        <f>'Admin '!F20</f>
        <v>78432.72</v>
      </c>
      <c r="G32" s="34">
        <f>'Admin '!G20</f>
        <v>79609.35</v>
      </c>
      <c r="H32" s="34">
        <f>'Admin '!H20</f>
        <v>85074.75</v>
      </c>
      <c r="I32" s="34">
        <f>'Admin '!I20</f>
        <v>82836.75</v>
      </c>
      <c r="J32" s="47"/>
      <c r="K32" s="28"/>
    </row>
    <row r="33" ht="15.75" customHeight="1">
      <c r="A33" s="26" t="s">
        <v>119</v>
      </c>
      <c r="D33" s="19">
        <v>12.0</v>
      </c>
      <c r="E33" s="23">
        <v>0.0</v>
      </c>
      <c r="F33" s="23">
        <v>0.0</v>
      </c>
      <c r="G33" s="34">
        <v>0.0</v>
      </c>
      <c r="H33" s="34">
        <f>'Panter Patrol'!C16</f>
        <v>17000</v>
      </c>
      <c r="I33" s="34">
        <f>'Panter Patrol'!D16</f>
        <v>17000</v>
      </c>
      <c r="J33" s="47"/>
      <c r="K33" s="28"/>
    </row>
    <row r="34" ht="12.75" customHeight="1">
      <c r="A34" s="26" t="s">
        <v>120</v>
      </c>
      <c r="D34" s="19">
        <v>3.0</v>
      </c>
      <c r="E34" s="23">
        <f>'The Cadre '!E12*-1</f>
        <v>12367.86</v>
      </c>
      <c r="F34" s="23">
        <f>'The Cadre '!F12*-1</f>
        <v>13767.86</v>
      </c>
      <c r="G34" s="34">
        <f>'The Cadre '!G12*-1</f>
        <v>13860</v>
      </c>
      <c r="H34" s="34">
        <f>'The Cadre '!H12*-1</f>
        <v>16740</v>
      </c>
      <c r="I34" s="34">
        <f>'The Cadre '!I12*-1</f>
        <v>13500.53</v>
      </c>
      <c r="J34" s="47"/>
      <c r="K34" s="28"/>
    </row>
    <row r="35" ht="15.75" customHeight="1">
      <c r="A35" s="26" t="s">
        <v>121</v>
      </c>
      <c r="D35" s="19">
        <v>2.0</v>
      </c>
      <c r="E35" s="23">
        <f>'The Fox &amp; Crow'!E43*-1</f>
        <v>79049.82</v>
      </c>
      <c r="F35" s="23">
        <f>'The Fox &amp; Crow'!F43*-1</f>
        <v>64500</v>
      </c>
      <c r="G35" s="34">
        <f>'The Fox &amp; Crow'!G43*-1</f>
        <v>62900</v>
      </c>
      <c r="H35" s="34">
        <f>'The Fox &amp; Crow'!H43*-1</f>
        <v>49961</v>
      </c>
      <c r="I35" s="34">
        <f>'The Fox &amp; Crow'!I43*-1</f>
        <v>35900</v>
      </c>
      <c r="J35" s="47"/>
      <c r="K35" s="28"/>
    </row>
    <row r="36" ht="15.75" customHeight="1">
      <c r="A36" s="35" t="s">
        <v>122</v>
      </c>
      <c r="D36" s="19"/>
      <c r="E36" s="23">
        <v>1100.0</v>
      </c>
      <c r="F36" s="23">
        <v>1500.0</v>
      </c>
      <c r="G36" s="34">
        <v>1000.0</v>
      </c>
      <c r="H36" s="34">
        <v>1000.0</v>
      </c>
      <c r="I36" s="34">
        <v>1000.0</v>
      </c>
      <c r="J36" s="47"/>
      <c r="K36" s="28"/>
    </row>
    <row r="37" ht="15.75" customHeight="1">
      <c r="A37" s="26" t="s">
        <v>123</v>
      </c>
      <c r="D37" s="19">
        <v>5.0</v>
      </c>
      <c r="E37" s="23">
        <f>(Yearbook!D14*-1)</f>
        <v>8480.71</v>
      </c>
      <c r="F37" s="23">
        <f>Yearbook!E14*-1</f>
        <v>8622.71</v>
      </c>
      <c r="G37" s="34">
        <f>Yearbook!F14*-1</f>
        <v>6700.46</v>
      </c>
      <c r="H37" s="34">
        <f>Yearbook!G14*-1</f>
        <v>6700.46</v>
      </c>
      <c r="I37" s="34">
        <f>Yearbook!H14*-1</f>
        <v>7978.18</v>
      </c>
      <c r="J37" s="47"/>
      <c r="K37" s="28"/>
    </row>
    <row r="38" ht="15.75" customHeight="1">
      <c r="A38" s="10" t="s">
        <v>109</v>
      </c>
      <c r="D38" s="19"/>
      <c r="E38" s="44">
        <f t="shared" ref="E38:I38" si="2">SUM(E17:E37)</f>
        <v>816438.69</v>
      </c>
      <c r="F38" s="44">
        <f t="shared" si="2"/>
        <v>818025.34</v>
      </c>
      <c r="G38" s="87">
        <f t="shared" si="2"/>
        <v>855759.92</v>
      </c>
      <c r="H38" s="87">
        <f t="shared" si="2"/>
        <v>926306.32</v>
      </c>
      <c r="I38" s="87">
        <f t="shared" si="2"/>
        <v>917803.35</v>
      </c>
      <c r="J38" s="28"/>
      <c r="K38" s="28"/>
    </row>
    <row r="39" ht="15.75" customHeight="1">
      <c r="D39" s="19"/>
      <c r="E39" s="23"/>
      <c r="F39" s="28"/>
      <c r="G39" s="28"/>
      <c r="H39" s="49"/>
      <c r="I39" s="49"/>
      <c r="J39" s="28"/>
      <c r="K39" s="28"/>
    </row>
    <row r="40" ht="15.75" customHeight="1">
      <c r="A40" s="1" t="s">
        <v>127</v>
      </c>
      <c r="B40" s="89"/>
      <c r="C40" s="89"/>
      <c r="D40" s="90"/>
      <c r="E40" s="91">
        <f t="shared" ref="E40:I40" si="3">E14-E38</f>
        <v>6781.31</v>
      </c>
      <c r="F40" s="91">
        <f t="shared" si="3"/>
        <v>58568.66</v>
      </c>
      <c r="G40" s="91">
        <f t="shared" si="3"/>
        <v>4790.08</v>
      </c>
      <c r="H40" s="91">
        <f t="shared" si="3"/>
        <v>11751.68</v>
      </c>
      <c r="I40" s="91">
        <f t="shared" si="3"/>
        <v>3636.65</v>
      </c>
    </row>
    <row r="41" ht="15.75" customHeight="1">
      <c r="D41" s="19"/>
      <c r="E41" s="12"/>
    </row>
    <row r="42" ht="15.75" customHeight="1">
      <c r="D42" s="19"/>
      <c r="E42" s="12"/>
    </row>
    <row r="43" ht="15.75" customHeight="1">
      <c r="D43" s="19"/>
      <c r="E43" s="12"/>
    </row>
    <row r="44" ht="15.75" customHeight="1">
      <c r="D44" s="19"/>
      <c r="E44" s="12"/>
    </row>
    <row r="45" ht="15.75" customHeight="1">
      <c r="D45" s="19"/>
      <c r="E45" s="12"/>
    </row>
    <row r="46" ht="15.75" customHeight="1">
      <c r="D46" s="19"/>
      <c r="E46" s="12"/>
    </row>
    <row r="47" ht="15.75" customHeight="1">
      <c r="D47" s="19"/>
      <c r="E47" s="12"/>
    </row>
    <row r="48" ht="15.75" customHeight="1">
      <c r="D48" s="19"/>
      <c r="E48" s="12"/>
    </row>
    <row r="49" ht="15.75" customHeight="1">
      <c r="D49" s="19"/>
      <c r="E49" s="12"/>
    </row>
    <row r="50" ht="15.75" customHeight="1">
      <c r="D50" s="19"/>
      <c r="E50" s="12"/>
    </row>
    <row r="51" ht="15.75" customHeight="1">
      <c r="D51" s="19"/>
      <c r="E51" s="12"/>
    </row>
    <row r="52" ht="15.75" customHeight="1">
      <c r="D52" s="19"/>
      <c r="E52" s="12"/>
    </row>
    <row r="53" ht="15.75" customHeight="1">
      <c r="D53" s="19"/>
      <c r="E53" s="12"/>
    </row>
    <row r="54" ht="15.75" customHeight="1">
      <c r="D54" s="19"/>
      <c r="E54" s="12"/>
    </row>
    <row r="55" ht="15.75" customHeight="1">
      <c r="D55" s="19"/>
      <c r="E55" s="12"/>
    </row>
    <row r="56" ht="15.75" customHeight="1">
      <c r="D56" s="19"/>
      <c r="E56" s="12"/>
    </row>
    <row r="57" ht="15.75" customHeight="1">
      <c r="D57" s="19"/>
      <c r="E57" s="12"/>
    </row>
    <row r="58" ht="15.75" customHeight="1">
      <c r="D58" s="19"/>
      <c r="E58" s="12"/>
    </row>
    <row r="59" ht="15.75" customHeight="1">
      <c r="D59" s="19"/>
      <c r="E59" s="12"/>
    </row>
    <row r="60" ht="15.75" customHeight="1">
      <c r="D60" s="19"/>
      <c r="E60" s="12"/>
    </row>
    <row r="61" ht="15.75" customHeight="1">
      <c r="D61" s="19"/>
      <c r="E61" s="12"/>
    </row>
    <row r="62" ht="15.75" customHeight="1">
      <c r="D62" s="19"/>
      <c r="E62" s="12"/>
    </row>
    <row r="63" ht="15.75" customHeight="1">
      <c r="D63" s="19"/>
      <c r="E63" s="12"/>
    </row>
    <row r="64" ht="15.75" customHeight="1">
      <c r="D64" s="19"/>
      <c r="E64" s="12"/>
    </row>
    <row r="65" ht="15.75" customHeight="1">
      <c r="D65" s="19"/>
      <c r="E65" s="12"/>
    </row>
    <row r="66" ht="15.75" customHeight="1">
      <c r="D66" s="19"/>
      <c r="E66" s="12"/>
    </row>
    <row r="67" ht="15.75" customHeight="1">
      <c r="D67" s="19"/>
      <c r="E67" s="12"/>
    </row>
    <row r="68" ht="15.75" customHeight="1">
      <c r="D68" s="19"/>
      <c r="E68" s="12"/>
    </row>
    <row r="69" ht="15.75" customHeight="1">
      <c r="D69" s="19"/>
      <c r="E69" s="12"/>
    </row>
    <row r="70" ht="15.75" customHeight="1">
      <c r="D70" s="19"/>
      <c r="E70" s="12"/>
    </row>
    <row r="71" ht="15.75" customHeight="1">
      <c r="D71" s="19"/>
      <c r="E71" s="12"/>
    </row>
    <row r="72" ht="15.75" customHeight="1">
      <c r="D72" s="19"/>
      <c r="E72" s="12"/>
    </row>
    <row r="73" ht="15.75" customHeight="1">
      <c r="D73" s="19"/>
      <c r="E73" s="12"/>
    </row>
    <row r="74" ht="15.75" customHeight="1">
      <c r="D74" s="19"/>
      <c r="E74" s="12"/>
    </row>
    <row r="75" ht="15.75" customHeight="1">
      <c r="D75" s="19"/>
      <c r="E75" s="12"/>
    </row>
    <row r="76" ht="15.75" customHeight="1">
      <c r="D76" s="19"/>
      <c r="E76" s="12"/>
    </row>
    <row r="77" ht="15.75" customHeight="1">
      <c r="D77" s="19"/>
      <c r="E77" s="12"/>
    </row>
    <row r="78" ht="15.75" customHeight="1">
      <c r="D78" s="19"/>
      <c r="E78" s="12"/>
    </row>
    <row r="79" ht="15.75" customHeight="1">
      <c r="D79" s="19"/>
      <c r="E79" s="12"/>
    </row>
    <row r="80" ht="15.75" customHeight="1">
      <c r="D80" s="19"/>
      <c r="E80" s="12"/>
    </row>
    <row r="81" ht="15.75" customHeight="1">
      <c r="D81" s="19"/>
      <c r="E81" s="12"/>
    </row>
    <row r="82" ht="15.75" customHeight="1">
      <c r="D82" s="19"/>
      <c r="E82" s="12"/>
    </row>
    <row r="83" ht="15.75" customHeight="1">
      <c r="D83" s="19"/>
      <c r="E83" s="12"/>
    </row>
    <row r="84" ht="15.75" customHeight="1">
      <c r="D84" s="19"/>
      <c r="E84" s="12"/>
    </row>
    <row r="85" ht="15.75" customHeight="1">
      <c r="D85" s="19"/>
      <c r="E85" s="12"/>
    </row>
    <row r="86" ht="15.75" customHeight="1">
      <c r="D86" s="19"/>
      <c r="E86" s="12"/>
    </row>
    <row r="87" ht="15.75" customHeight="1">
      <c r="D87" s="19"/>
      <c r="E87" s="12"/>
    </row>
    <row r="88" ht="15.75" customHeight="1">
      <c r="D88" s="19"/>
      <c r="E88" s="12"/>
    </row>
    <row r="89" ht="15.75" customHeight="1">
      <c r="D89" s="19"/>
      <c r="E89" s="12"/>
    </row>
    <row r="90" ht="15.75" customHeight="1">
      <c r="D90" s="19"/>
      <c r="E90" s="12"/>
    </row>
    <row r="91" ht="15.75" customHeight="1">
      <c r="D91" s="19"/>
      <c r="E91" s="12"/>
    </row>
    <row r="92" ht="15.75" customHeight="1">
      <c r="D92" s="19"/>
      <c r="E92" s="12"/>
    </row>
    <row r="93" ht="15.75" customHeight="1">
      <c r="D93" s="19"/>
      <c r="E93" s="12"/>
    </row>
    <row r="94" ht="15.75" customHeight="1">
      <c r="D94" s="19"/>
      <c r="E94" s="12"/>
    </row>
    <row r="95" ht="15.75" customHeight="1">
      <c r="D95" s="19"/>
      <c r="E95" s="12"/>
    </row>
    <row r="96" ht="15.75" customHeight="1">
      <c r="D96" s="19"/>
      <c r="E96" s="12"/>
    </row>
    <row r="97" ht="15.75" customHeight="1">
      <c r="D97" s="19"/>
      <c r="E97" s="12"/>
    </row>
    <row r="98" ht="15.75" customHeight="1">
      <c r="D98" s="19"/>
      <c r="E98" s="12"/>
    </row>
    <row r="99" ht="15.75" customHeight="1">
      <c r="D99" s="19"/>
      <c r="E99" s="12"/>
    </row>
    <row r="100" ht="15.75" customHeight="1">
      <c r="D100" s="19"/>
      <c r="E100" s="12"/>
    </row>
    <row r="101" ht="15.75" customHeight="1">
      <c r="D101" s="19"/>
      <c r="E101" s="12"/>
    </row>
    <row r="102" ht="15.75" customHeight="1">
      <c r="D102" s="19"/>
      <c r="E102" s="12"/>
    </row>
    <row r="103" ht="15.75" customHeight="1">
      <c r="D103" s="19"/>
      <c r="E103" s="12"/>
    </row>
    <row r="104" ht="15.75" customHeight="1">
      <c r="D104" s="19"/>
      <c r="E104" s="12"/>
    </row>
    <row r="105" ht="15.75" customHeight="1">
      <c r="D105" s="19"/>
      <c r="E105" s="12"/>
    </row>
    <row r="106" ht="15.75" customHeight="1">
      <c r="D106" s="19"/>
      <c r="E106" s="12"/>
    </row>
    <row r="107" ht="15.75" customHeight="1">
      <c r="D107" s="19"/>
      <c r="E107" s="12"/>
    </row>
    <row r="108" ht="15.75" customHeight="1">
      <c r="D108" s="19"/>
      <c r="E108" s="12"/>
    </row>
    <row r="109" ht="15.75" customHeight="1">
      <c r="D109" s="19"/>
      <c r="E109" s="12"/>
    </row>
    <row r="110" ht="15.75" customHeight="1">
      <c r="D110" s="19"/>
      <c r="E110" s="12"/>
    </row>
    <row r="111" ht="15.75" customHeight="1">
      <c r="D111" s="19"/>
      <c r="E111" s="12"/>
    </row>
    <row r="112" ht="15.75" customHeight="1">
      <c r="D112" s="19"/>
      <c r="E112" s="12"/>
    </row>
    <row r="113" ht="15.75" customHeight="1">
      <c r="D113" s="19"/>
      <c r="E113" s="12"/>
    </row>
    <row r="114" ht="15.75" customHeight="1">
      <c r="D114" s="19"/>
      <c r="E114" s="12"/>
    </row>
    <row r="115" ht="15.75" customHeight="1">
      <c r="D115" s="19"/>
      <c r="E115" s="12"/>
    </row>
    <row r="116" ht="15.75" customHeight="1">
      <c r="D116" s="19"/>
      <c r="E116" s="12"/>
    </row>
    <row r="117" ht="15.75" customHeight="1">
      <c r="D117" s="19"/>
      <c r="E117" s="12"/>
    </row>
    <row r="118" ht="15.75" customHeight="1">
      <c r="D118" s="19"/>
      <c r="E118" s="12"/>
    </row>
    <row r="119" ht="15.75" customHeight="1">
      <c r="D119" s="19"/>
      <c r="E119" s="12"/>
    </row>
    <row r="120" ht="15.75" customHeight="1">
      <c r="D120" s="19"/>
      <c r="E120" s="12"/>
    </row>
    <row r="121" ht="15.75" customHeight="1">
      <c r="D121" s="19"/>
      <c r="E121" s="12"/>
    </row>
    <row r="122" ht="15.75" customHeight="1">
      <c r="D122" s="19"/>
      <c r="E122" s="12"/>
    </row>
    <row r="123" ht="15.75" customHeight="1">
      <c r="D123" s="19"/>
      <c r="E123" s="12"/>
    </row>
    <row r="124" ht="15.75" customHeight="1">
      <c r="D124" s="19"/>
      <c r="E124" s="12"/>
    </row>
    <row r="125" ht="15.75" customHeight="1">
      <c r="D125" s="19"/>
      <c r="E125" s="12"/>
    </row>
    <row r="126" ht="15.75" customHeight="1">
      <c r="D126" s="19"/>
      <c r="E126" s="12"/>
    </row>
    <row r="127" ht="15.75" customHeight="1">
      <c r="D127" s="19"/>
      <c r="E127" s="12"/>
    </row>
    <row r="128" ht="15.75" customHeight="1">
      <c r="D128" s="19"/>
      <c r="E128" s="12"/>
    </row>
    <row r="129" ht="15.75" customHeight="1">
      <c r="D129" s="19"/>
      <c r="E129" s="12"/>
    </row>
    <row r="130" ht="15.75" customHeight="1">
      <c r="D130" s="19"/>
      <c r="E130" s="12"/>
    </row>
    <row r="131" ht="15.75" customHeight="1">
      <c r="D131" s="19"/>
      <c r="E131" s="12"/>
    </row>
    <row r="132" ht="15.75" customHeight="1">
      <c r="D132" s="19"/>
      <c r="E132" s="12"/>
    </row>
    <row r="133" ht="15.75" customHeight="1">
      <c r="D133" s="19"/>
      <c r="E133" s="12"/>
    </row>
    <row r="134" ht="15.75" customHeight="1">
      <c r="D134" s="19"/>
      <c r="E134" s="12"/>
    </row>
    <row r="135" ht="15.75" customHeight="1">
      <c r="D135" s="19"/>
      <c r="E135" s="12"/>
    </row>
    <row r="136" ht="15.75" customHeight="1">
      <c r="D136" s="19"/>
      <c r="E136" s="12"/>
    </row>
    <row r="137" ht="15.75" customHeight="1">
      <c r="D137" s="19"/>
      <c r="E137" s="12"/>
    </row>
    <row r="138" ht="15.75" customHeight="1">
      <c r="D138" s="19"/>
      <c r="E138" s="12"/>
    </row>
    <row r="139" ht="15.75" customHeight="1">
      <c r="D139" s="19"/>
      <c r="E139" s="12"/>
    </row>
    <row r="140" ht="15.75" customHeight="1">
      <c r="D140" s="19"/>
      <c r="E140" s="12"/>
    </row>
    <row r="141" ht="15.75" customHeight="1">
      <c r="D141" s="19"/>
      <c r="E141" s="12"/>
    </row>
    <row r="142" ht="15.75" customHeight="1">
      <c r="D142" s="19"/>
      <c r="E142" s="12"/>
    </row>
    <row r="143" ht="15.75" customHeight="1">
      <c r="D143" s="19"/>
      <c r="E143" s="12"/>
    </row>
    <row r="144" ht="15.75" customHeight="1">
      <c r="D144" s="19"/>
      <c r="E144" s="12"/>
    </row>
    <row r="145" ht="15.75" customHeight="1">
      <c r="D145" s="19"/>
      <c r="E145" s="12"/>
    </row>
    <row r="146" ht="15.75" customHeight="1">
      <c r="D146" s="19"/>
      <c r="E146" s="12"/>
    </row>
    <row r="147" ht="15.75" customHeight="1">
      <c r="D147" s="19"/>
      <c r="E147" s="12"/>
    </row>
    <row r="148" ht="15.75" customHeight="1">
      <c r="D148" s="19"/>
      <c r="E148" s="12"/>
    </row>
    <row r="149" ht="15.75" customHeight="1">
      <c r="D149" s="19"/>
      <c r="E149" s="12"/>
    </row>
    <row r="150" ht="15.75" customHeight="1">
      <c r="D150" s="19"/>
      <c r="E150" s="12"/>
    </row>
    <row r="151" ht="15.75" customHeight="1">
      <c r="D151" s="19"/>
      <c r="E151" s="12"/>
    </row>
    <row r="152" ht="15.75" customHeight="1">
      <c r="D152" s="19"/>
      <c r="E152" s="12"/>
    </row>
    <row r="153" ht="15.75" customHeight="1">
      <c r="D153" s="19"/>
      <c r="E153" s="12"/>
    </row>
    <row r="154" ht="15.75" customHeight="1">
      <c r="D154" s="19"/>
      <c r="E154" s="12"/>
    </row>
    <row r="155" ht="15.75" customHeight="1">
      <c r="D155" s="19"/>
      <c r="E155" s="12"/>
    </row>
    <row r="156" ht="15.75" customHeight="1">
      <c r="D156" s="19"/>
      <c r="E156" s="12"/>
    </row>
    <row r="157" ht="15.75" customHeight="1">
      <c r="D157" s="19"/>
      <c r="E157" s="12"/>
    </row>
    <row r="158" ht="15.75" customHeight="1">
      <c r="D158" s="19"/>
      <c r="E158" s="12"/>
    </row>
    <row r="159" ht="15.75" customHeight="1">
      <c r="D159" s="19"/>
      <c r="E159" s="12"/>
    </row>
    <row r="160" ht="15.75" customHeight="1">
      <c r="D160" s="19"/>
      <c r="E160" s="12"/>
    </row>
    <row r="161" ht="15.75" customHeight="1">
      <c r="D161" s="19"/>
      <c r="E161" s="12"/>
    </row>
    <row r="162" ht="15.75" customHeight="1">
      <c r="D162" s="19"/>
      <c r="E162" s="12"/>
    </row>
    <row r="163" ht="15.75" customHeight="1">
      <c r="D163" s="19"/>
      <c r="E163" s="12"/>
    </row>
    <row r="164" ht="15.75" customHeight="1">
      <c r="D164" s="19"/>
      <c r="E164" s="12"/>
    </row>
    <row r="165" ht="15.75" customHeight="1">
      <c r="D165" s="19"/>
      <c r="E165" s="12"/>
    </row>
    <row r="166" ht="15.75" customHeight="1">
      <c r="D166" s="19"/>
      <c r="E166" s="12"/>
    </row>
    <row r="167" ht="15.75" customHeight="1">
      <c r="D167" s="19"/>
      <c r="E167" s="12"/>
    </row>
    <row r="168" ht="15.75" customHeight="1">
      <c r="D168" s="19"/>
      <c r="E168" s="12"/>
    </row>
    <row r="169" ht="15.75" customHeight="1">
      <c r="D169" s="19"/>
      <c r="E169" s="12"/>
    </row>
    <row r="170" ht="15.75" customHeight="1">
      <c r="D170" s="19"/>
      <c r="E170" s="12"/>
    </row>
    <row r="171" ht="15.75" customHeight="1">
      <c r="D171" s="19"/>
      <c r="E171" s="12"/>
    </row>
    <row r="172" ht="15.75" customHeight="1">
      <c r="D172" s="19"/>
      <c r="E172" s="12"/>
    </row>
    <row r="173" ht="15.75" customHeight="1">
      <c r="D173" s="19"/>
      <c r="E173" s="12"/>
    </row>
    <row r="174" ht="15.75" customHeight="1">
      <c r="D174" s="19"/>
      <c r="E174" s="12"/>
    </row>
    <row r="175" ht="15.75" customHeight="1">
      <c r="D175" s="19"/>
      <c r="E175" s="12"/>
    </row>
    <row r="176" ht="15.75" customHeight="1">
      <c r="D176" s="19"/>
      <c r="E176" s="12"/>
    </row>
    <row r="177" ht="15.75" customHeight="1">
      <c r="D177" s="19"/>
      <c r="E177" s="12"/>
    </row>
    <row r="178" ht="15.75" customHeight="1">
      <c r="D178" s="19"/>
      <c r="E178" s="12"/>
    </row>
    <row r="179" ht="15.75" customHeight="1">
      <c r="D179" s="19"/>
      <c r="E179" s="12"/>
    </row>
    <row r="180" ht="15.75" customHeight="1">
      <c r="D180" s="19"/>
      <c r="E180" s="12"/>
    </row>
    <row r="181" ht="15.75" customHeight="1">
      <c r="D181" s="19"/>
      <c r="E181" s="12"/>
    </row>
    <row r="182" ht="15.75" customHeight="1">
      <c r="D182" s="19"/>
      <c r="E182" s="12"/>
    </row>
    <row r="183" ht="15.75" customHeight="1">
      <c r="D183" s="19"/>
      <c r="E183" s="12"/>
    </row>
    <row r="184" ht="15.75" customHeight="1">
      <c r="D184" s="19"/>
      <c r="E184" s="12"/>
    </row>
    <row r="185" ht="15.75" customHeight="1">
      <c r="D185" s="19"/>
      <c r="E185" s="12"/>
    </row>
    <row r="186" ht="15.75" customHeight="1">
      <c r="D186" s="19"/>
      <c r="E186" s="12"/>
    </row>
    <row r="187" ht="15.75" customHeight="1">
      <c r="D187" s="19"/>
      <c r="E187" s="12"/>
    </row>
    <row r="188" ht="15.75" customHeight="1">
      <c r="D188" s="19"/>
      <c r="E188" s="12"/>
    </row>
    <row r="189" ht="15.75" customHeight="1">
      <c r="D189" s="19"/>
      <c r="E189" s="12"/>
    </row>
    <row r="190" ht="15.75" customHeight="1">
      <c r="D190" s="19"/>
      <c r="E190" s="12"/>
    </row>
    <row r="191" ht="15.75" customHeight="1">
      <c r="D191" s="19"/>
      <c r="E191" s="12"/>
    </row>
    <row r="192" ht="15.75" customHeight="1">
      <c r="D192" s="19"/>
      <c r="E192" s="12"/>
    </row>
    <row r="193" ht="15.75" customHeight="1">
      <c r="D193" s="19"/>
      <c r="E193" s="12"/>
    </row>
    <row r="194" ht="15.75" customHeight="1">
      <c r="D194" s="19"/>
      <c r="E194" s="12"/>
    </row>
    <row r="195" ht="15.75" customHeight="1">
      <c r="D195" s="19"/>
      <c r="E195" s="12"/>
    </row>
    <row r="196" ht="15.75" customHeight="1">
      <c r="D196" s="19"/>
      <c r="E196" s="12"/>
    </row>
    <row r="197" ht="15.75" customHeight="1">
      <c r="D197" s="19"/>
      <c r="E197" s="12"/>
    </row>
    <row r="198" ht="15.75" customHeight="1">
      <c r="D198" s="19"/>
      <c r="E198" s="12"/>
    </row>
    <row r="199" ht="15.75" customHeight="1">
      <c r="D199" s="19"/>
      <c r="E199" s="12"/>
    </row>
    <row r="200" ht="15.75" customHeight="1">
      <c r="D200" s="19"/>
      <c r="E200" s="12"/>
    </row>
    <row r="201" ht="15.75" customHeight="1">
      <c r="D201" s="19"/>
      <c r="E201" s="12"/>
    </row>
    <row r="202" ht="15.75" customHeight="1">
      <c r="D202" s="19"/>
      <c r="E202" s="12"/>
    </row>
    <row r="203" ht="15.75" customHeight="1">
      <c r="D203" s="19"/>
      <c r="E203" s="12"/>
    </row>
    <row r="204" ht="15.75" customHeight="1">
      <c r="D204" s="19"/>
      <c r="E204" s="12"/>
    </row>
    <row r="205" ht="15.75" customHeight="1">
      <c r="D205" s="19"/>
      <c r="E205" s="12"/>
    </row>
    <row r="206" ht="15.75" customHeight="1">
      <c r="D206" s="19"/>
      <c r="E206" s="12"/>
    </row>
    <row r="207" ht="15.75" customHeight="1">
      <c r="D207" s="19"/>
      <c r="E207" s="12"/>
    </row>
    <row r="208" ht="15.75" customHeight="1">
      <c r="D208" s="19"/>
      <c r="E208" s="12"/>
    </row>
    <row r="209" ht="15.75" customHeight="1">
      <c r="D209" s="19"/>
      <c r="E209" s="12"/>
    </row>
    <row r="210" ht="15.75" customHeight="1">
      <c r="D210" s="19"/>
      <c r="E210" s="12"/>
    </row>
    <row r="211" ht="15.75" customHeight="1">
      <c r="D211" s="19"/>
      <c r="E211" s="12"/>
    </row>
    <row r="212" ht="15.75" customHeight="1">
      <c r="D212" s="19"/>
      <c r="E212" s="12"/>
    </row>
    <row r="213" ht="15.75" customHeight="1">
      <c r="D213" s="19"/>
      <c r="E213" s="12"/>
    </row>
    <row r="214" ht="15.75" customHeight="1">
      <c r="D214" s="19"/>
      <c r="E214" s="12"/>
    </row>
    <row r="215" ht="15.75" customHeight="1">
      <c r="D215" s="19"/>
      <c r="E215" s="12"/>
    </row>
    <row r="216" ht="15.75" customHeight="1">
      <c r="D216" s="19"/>
      <c r="E216" s="12"/>
    </row>
    <row r="217" ht="15.75" customHeight="1">
      <c r="D217" s="19"/>
      <c r="E217" s="12"/>
    </row>
    <row r="218" ht="15.75" customHeight="1">
      <c r="D218" s="19"/>
      <c r="E218" s="12"/>
    </row>
    <row r="219" ht="15.75" customHeight="1">
      <c r="D219" s="19"/>
      <c r="E219" s="12"/>
    </row>
    <row r="220" ht="15.75" customHeight="1">
      <c r="D220" s="19"/>
      <c r="E220" s="12"/>
    </row>
    <row r="221" ht="15.75" customHeight="1">
      <c r="D221" s="19"/>
      <c r="E221" s="12"/>
    </row>
    <row r="222" ht="15.75" customHeight="1">
      <c r="D222" s="19"/>
      <c r="E222" s="12"/>
    </row>
    <row r="223" ht="15.75" customHeight="1">
      <c r="D223" s="19"/>
      <c r="E223" s="12"/>
    </row>
    <row r="224" ht="15.75" customHeight="1">
      <c r="D224" s="19"/>
      <c r="E224" s="12"/>
    </row>
    <row r="225" ht="15.75" customHeight="1">
      <c r="D225" s="19"/>
      <c r="E225" s="12"/>
    </row>
    <row r="226" ht="15.75" customHeight="1">
      <c r="D226" s="19"/>
      <c r="E226" s="12"/>
    </row>
    <row r="227" ht="15.75" customHeight="1">
      <c r="D227" s="19"/>
      <c r="E227" s="12"/>
    </row>
    <row r="228" ht="15.75" customHeight="1">
      <c r="D228" s="19"/>
      <c r="E228" s="12"/>
    </row>
    <row r="229" ht="15.75" customHeight="1">
      <c r="D229" s="19"/>
      <c r="E229" s="12"/>
    </row>
    <row r="230" ht="15.75" customHeight="1">
      <c r="D230" s="19"/>
      <c r="E230" s="12"/>
    </row>
    <row r="231" ht="15.75" customHeight="1">
      <c r="D231" s="19"/>
      <c r="E231" s="12"/>
    </row>
    <row r="232" ht="15.75" customHeight="1">
      <c r="D232" s="19"/>
      <c r="E232" s="12"/>
    </row>
    <row r="233" ht="15.75" customHeight="1">
      <c r="D233" s="19"/>
      <c r="E233" s="12"/>
    </row>
    <row r="234" ht="15.75" customHeight="1">
      <c r="D234" s="19"/>
      <c r="E234" s="12"/>
    </row>
    <row r="235" ht="15.75" customHeight="1">
      <c r="D235" s="19"/>
      <c r="E235" s="12"/>
    </row>
    <row r="236" ht="15.75" customHeight="1">
      <c r="D236" s="19"/>
      <c r="E236" s="12"/>
    </row>
    <row r="237" ht="15.75" customHeight="1">
      <c r="D237" s="19"/>
      <c r="E237" s="12"/>
    </row>
    <row r="238" ht="15.75" customHeight="1">
      <c r="D238" s="19"/>
      <c r="E238" s="12"/>
    </row>
    <row r="239" ht="15.75" customHeight="1">
      <c r="D239" s="19"/>
      <c r="E239" s="12"/>
    </row>
    <row r="240" ht="15.75" customHeight="1">
      <c r="D240" s="19"/>
      <c r="E240" s="12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5.29"/>
    <col customWidth="1" min="5" max="5" width="15.43"/>
    <col customWidth="1" min="6" max="6" width="15.57"/>
    <col customWidth="1" min="7" max="7" width="14.43"/>
    <col customWidth="1" min="8" max="8" width="15.14"/>
    <col customWidth="1" min="9" max="9" width="17.0"/>
    <col customWidth="1" min="10" max="10" width="8.86"/>
  </cols>
  <sheetData>
    <row r="1">
      <c r="A1" s="1" t="s">
        <v>241</v>
      </c>
      <c r="B1" s="1"/>
      <c r="C1" s="1"/>
      <c r="D1" s="110" t="s">
        <v>239</v>
      </c>
      <c r="E1" s="111" t="s">
        <v>11</v>
      </c>
      <c r="F1" s="110" t="s">
        <v>5</v>
      </c>
      <c r="G1" s="110" t="s">
        <v>7</v>
      </c>
      <c r="H1" s="110" t="s">
        <v>8</v>
      </c>
      <c r="I1" s="110" t="s">
        <v>9</v>
      </c>
    </row>
    <row r="2">
      <c r="A2" s="14" t="s">
        <v>240</v>
      </c>
      <c r="E2" s="12"/>
      <c r="F2" s="12"/>
      <c r="G2" s="106"/>
      <c r="H2" s="106"/>
      <c r="I2" s="106"/>
    </row>
    <row r="3">
      <c r="B3" t="s">
        <v>242</v>
      </c>
      <c r="E3" s="12">
        <v>2065.91</v>
      </c>
      <c r="F3" s="12">
        <v>2065.91</v>
      </c>
      <c r="G3" s="106">
        <v>2100.0</v>
      </c>
      <c r="H3" s="106">
        <v>2100.0</v>
      </c>
      <c r="I3" s="106">
        <v>2126.02</v>
      </c>
    </row>
    <row r="4">
      <c r="B4" t="s">
        <v>243</v>
      </c>
      <c r="E4" s="12">
        <v>2325.72</v>
      </c>
      <c r="F4" s="12">
        <v>2325.72</v>
      </c>
      <c r="G4" s="106">
        <v>1688.0</v>
      </c>
      <c r="H4" s="106">
        <v>1688.0</v>
      </c>
      <c r="I4" s="106">
        <v>1709.7</v>
      </c>
      <c r="J4" s="35"/>
    </row>
    <row r="5">
      <c r="B5" t="s">
        <v>244</v>
      </c>
      <c r="E5" s="12">
        <v>387.62</v>
      </c>
      <c r="F5" s="12">
        <v>387.62</v>
      </c>
      <c r="G5" s="106">
        <v>394.0</v>
      </c>
      <c r="H5" s="106">
        <v>394.0</v>
      </c>
      <c r="I5" s="106">
        <v>399.0</v>
      </c>
    </row>
    <row r="6">
      <c r="B6" t="s">
        <v>245</v>
      </c>
      <c r="E6" s="12"/>
      <c r="F6" s="106">
        <v>500.0</v>
      </c>
      <c r="G6" s="106">
        <v>350.0</v>
      </c>
      <c r="H6" s="106">
        <v>350.0</v>
      </c>
      <c r="I6" s="106">
        <v>350.0</v>
      </c>
      <c r="J6" s="35"/>
    </row>
    <row r="7">
      <c r="A7" s="146" t="s">
        <v>246</v>
      </c>
      <c r="B7" s="74"/>
      <c r="C7" s="74"/>
      <c r="D7" s="74"/>
      <c r="E7" s="145">
        <f>SUM(E3:E5)</f>
        <v>4779.25</v>
      </c>
      <c r="F7" s="76">
        <f t="shared" ref="F7:I7" si="1">SUM(F3:F6)</f>
        <v>5279.25</v>
      </c>
      <c r="G7" s="76">
        <f t="shared" si="1"/>
        <v>4532</v>
      </c>
      <c r="H7" s="76">
        <f t="shared" si="1"/>
        <v>4532</v>
      </c>
      <c r="I7" s="76">
        <f t="shared" si="1"/>
        <v>4584.72</v>
      </c>
    </row>
    <row r="8">
      <c r="A8" s="10"/>
      <c r="E8" s="40"/>
      <c r="F8" s="40"/>
      <c r="G8" s="40"/>
      <c r="H8" s="40"/>
      <c r="I8" s="40"/>
    </row>
    <row r="9">
      <c r="A9" s="14" t="s">
        <v>178</v>
      </c>
      <c r="E9" s="12"/>
      <c r="F9" s="12"/>
      <c r="G9" s="106"/>
      <c r="H9" s="106"/>
      <c r="I9" s="106"/>
    </row>
    <row r="10">
      <c r="B10" t="s">
        <v>204</v>
      </c>
      <c r="E10" s="12">
        <v>450.0</v>
      </c>
      <c r="F10" s="12">
        <v>300.0</v>
      </c>
      <c r="G10" s="106"/>
      <c r="H10" s="106"/>
      <c r="I10" s="106"/>
    </row>
    <row r="11">
      <c r="B11" t="s">
        <v>247</v>
      </c>
      <c r="E11" s="12">
        <v>100.0</v>
      </c>
      <c r="F11" s="106">
        <v>200.0</v>
      </c>
      <c r="G11" s="106">
        <v>125.0</v>
      </c>
      <c r="H11" s="106">
        <v>125.0</v>
      </c>
      <c r="I11" s="147">
        <v>0.0</v>
      </c>
    </row>
    <row r="12">
      <c r="B12" t="s">
        <v>248</v>
      </c>
      <c r="E12" s="12">
        <v>250.0</v>
      </c>
      <c r="F12" s="12">
        <v>250.0</v>
      </c>
      <c r="G12" s="106">
        <v>250.0</v>
      </c>
      <c r="H12" s="106">
        <v>250.0</v>
      </c>
      <c r="I12" s="106">
        <v>100.0</v>
      </c>
    </row>
    <row r="13">
      <c r="B13" s="35" t="s">
        <v>249</v>
      </c>
      <c r="C13" s="35"/>
      <c r="D13" s="35"/>
      <c r="E13" s="59">
        <v>308.0</v>
      </c>
      <c r="F13" s="59">
        <v>0.0</v>
      </c>
      <c r="G13" s="46">
        <v>0.0</v>
      </c>
      <c r="H13" s="46">
        <v>0.0</v>
      </c>
      <c r="I13" s="46">
        <v>0.0</v>
      </c>
    </row>
    <row r="14">
      <c r="A14" s="73" t="s">
        <v>250</v>
      </c>
      <c r="B14" s="74"/>
      <c r="C14" s="74"/>
      <c r="D14" s="74"/>
      <c r="E14" s="76">
        <f t="shared" ref="E14:I14" si="2">SUM(E10:E13)</f>
        <v>1108</v>
      </c>
      <c r="F14" s="76">
        <f t="shared" si="2"/>
        <v>750</v>
      </c>
      <c r="G14" s="76">
        <f t="shared" si="2"/>
        <v>375</v>
      </c>
      <c r="H14" s="76">
        <f t="shared" si="2"/>
        <v>375</v>
      </c>
      <c r="I14" s="76">
        <f t="shared" si="2"/>
        <v>100</v>
      </c>
    </row>
    <row r="15">
      <c r="E15" s="12"/>
    </row>
    <row r="16">
      <c r="E16" s="12"/>
    </row>
    <row r="17">
      <c r="E17" s="12"/>
    </row>
    <row r="18">
      <c r="E18" s="12"/>
    </row>
    <row r="19">
      <c r="E19" s="12"/>
    </row>
    <row r="20">
      <c r="E20" s="12"/>
    </row>
    <row r="21" ht="15.75" customHeight="1">
      <c r="E21" s="12"/>
    </row>
    <row r="22" ht="15.75" customHeight="1">
      <c r="E22" s="12"/>
    </row>
    <row r="23" ht="15.75" customHeight="1">
      <c r="E23" s="12"/>
    </row>
    <row r="24" ht="15.75" customHeight="1">
      <c r="E24" s="12"/>
    </row>
    <row r="25" ht="15.75" customHeight="1">
      <c r="E25" s="12"/>
    </row>
    <row r="26" ht="15.75" customHeight="1">
      <c r="E26" s="12"/>
    </row>
    <row r="27" ht="15.75" customHeight="1">
      <c r="E27" s="12"/>
    </row>
    <row r="28" ht="15.75" customHeight="1">
      <c r="E28" s="12"/>
    </row>
    <row r="29" ht="15.75" customHeight="1">
      <c r="E29" s="12"/>
    </row>
    <row r="30" ht="15.75" customHeight="1">
      <c r="E30" s="12"/>
    </row>
    <row r="31" ht="15.75" customHeight="1">
      <c r="E31" s="12"/>
    </row>
    <row r="32" ht="15.75" customHeight="1">
      <c r="E32" s="12"/>
    </row>
    <row r="33" ht="15.75" customHeight="1">
      <c r="E33" s="12"/>
    </row>
    <row r="34" ht="15.75" customHeight="1">
      <c r="E34" s="12"/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19.14"/>
    <col customWidth="1" min="3" max="3" width="8.43"/>
    <col customWidth="1" min="4" max="4" width="14.57"/>
    <col customWidth="1" min="5" max="5" width="14.29"/>
    <col customWidth="1" min="6" max="6" width="14.57"/>
    <col customWidth="1" min="7" max="7" width="15.0"/>
    <col customWidth="1" min="8" max="8" width="16.0"/>
    <col customWidth="1" min="9" max="9" width="13.86"/>
    <col customWidth="1" min="10" max="10" width="16.14"/>
  </cols>
  <sheetData>
    <row r="1">
      <c r="A1" s="1" t="s">
        <v>116</v>
      </c>
      <c r="B1" s="89"/>
      <c r="C1" s="110" t="s">
        <v>251</v>
      </c>
      <c r="D1" s="108" t="s">
        <v>252</v>
      </c>
      <c r="E1" s="108" t="s">
        <v>177</v>
      </c>
      <c r="F1" s="110" t="s">
        <v>253</v>
      </c>
      <c r="G1" s="110" t="s">
        <v>5</v>
      </c>
      <c r="H1" s="110" t="s">
        <v>7</v>
      </c>
      <c r="I1" s="110" t="s">
        <v>8</v>
      </c>
      <c r="J1" s="110" t="s">
        <v>9</v>
      </c>
    </row>
    <row r="2">
      <c r="A2" s="14" t="s">
        <v>240</v>
      </c>
      <c r="D2" s="12"/>
      <c r="E2" s="12"/>
      <c r="F2" s="12"/>
      <c r="G2" s="12"/>
      <c r="H2" s="106"/>
      <c r="I2" s="106"/>
    </row>
    <row r="3">
      <c r="B3" t="s">
        <v>254</v>
      </c>
      <c r="D3" s="12">
        <v>907.0</v>
      </c>
      <c r="E3" s="12">
        <v>950.19</v>
      </c>
      <c r="F3" s="12">
        <f>950.19*'Student Fees'!B17</f>
        <v>0</v>
      </c>
      <c r="G3" s="106">
        <v>1573.0</v>
      </c>
      <c r="H3" s="106">
        <v>1598.16</v>
      </c>
      <c r="I3" s="106">
        <v>1598.16</v>
      </c>
      <c r="J3" s="106">
        <v>1618.65</v>
      </c>
    </row>
    <row r="4">
      <c r="B4" t="s">
        <v>255</v>
      </c>
      <c r="D4" s="12">
        <v>1417.5</v>
      </c>
      <c r="E4" s="12">
        <v>1485.0</v>
      </c>
      <c r="F4" s="59">
        <f>(1485*'Student Fees'!B17)+(4*55)+(394*2)</f>
        <v>1008</v>
      </c>
      <c r="G4" s="46">
        <v>3682.8</v>
      </c>
      <c r="H4" s="46">
        <v>3884.0</v>
      </c>
      <c r="I4" s="46">
        <v>3884.0</v>
      </c>
      <c r="J4" s="46">
        <v>4088.08</v>
      </c>
    </row>
    <row r="5">
      <c r="B5" s="35" t="s">
        <v>256</v>
      </c>
      <c r="D5" s="12">
        <v>500.0</v>
      </c>
      <c r="E5" s="12">
        <v>500.0</v>
      </c>
      <c r="F5" s="12">
        <f>500*'Student Fees'!B17</f>
        <v>0</v>
      </c>
      <c r="G5" s="106">
        <v>800.0</v>
      </c>
      <c r="H5" s="106">
        <v>1200.0</v>
      </c>
      <c r="I5" s="106">
        <v>1200.0</v>
      </c>
      <c r="J5" s="106">
        <v>1200.0</v>
      </c>
    </row>
    <row r="6">
      <c r="A6" s="26"/>
      <c r="B6" s="26" t="s">
        <v>257</v>
      </c>
      <c r="C6" s="26"/>
      <c r="D6" s="12"/>
      <c r="E6" s="12"/>
      <c r="F6" s="12"/>
      <c r="G6" s="106"/>
      <c r="H6" s="106">
        <v>651.0</v>
      </c>
      <c r="I6" s="106">
        <v>0.0</v>
      </c>
      <c r="J6" s="106">
        <v>0.0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>
      <c r="A7" s="10" t="s">
        <v>258</v>
      </c>
      <c r="D7" s="40">
        <f t="shared" ref="D7:G7" si="1">SUM(D3:D5)</f>
        <v>2824.5</v>
      </c>
      <c r="E7" s="40">
        <f t="shared" si="1"/>
        <v>2935.19</v>
      </c>
      <c r="F7" s="40">
        <f t="shared" si="1"/>
        <v>1008</v>
      </c>
      <c r="G7" s="40">
        <f t="shared" si="1"/>
        <v>6055.8</v>
      </c>
      <c r="H7" s="148">
        <f t="shared" ref="H7:J7" si="2">SUM(H3:H6)</f>
        <v>7333.16</v>
      </c>
      <c r="I7" s="148">
        <f t="shared" si="2"/>
        <v>6682.16</v>
      </c>
      <c r="J7" s="148">
        <f t="shared" si="2"/>
        <v>6906.73</v>
      </c>
    </row>
    <row r="8">
      <c r="A8" s="14" t="s">
        <v>62</v>
      </c>
      <c r="D8" s="40"/>
      <c r="E8" s="40"/>
      <c r="F8" s="40"/>
      <c r="G8" s="40"/>
      <c r="H8" s="148"/>
      <c r="I8" s="148"/>
      <c r="J8" s="148"/>
    </row>
    <row r="9">
      <c r="A9" s="26"/>
      <c r="B9" s="26" t="s">
        <v>259</v>
      </c>
      <c r="D9" s="12">
        <v>500.0</v>
      </c>
      <c r="E9" s="12">
        <v>1000.0</v>
      </c>
      <c r="F9" s="12">
        <v>1000.0</v>
      </c>
      <c r="G9" s="12">
        <v>1000.0</v>
      </c>
      <c r="H9" s="106">
        <v>750.0</v>
      </c>
      <c r="I9" s="106">
        <v>750.0</v>
      </c>
      <c r="J9" s="106">
        <v>500.0</v>
      </c>
    </row>
    <row r="10">
      <c r="A10" s="26"/>
      <c r="B10" s="36" t="s">
        <v>260</v>
      </c>
      <c r="C10" s="36"/>
      <c r="D10" s="46">
        <v>0.0</v>
      </c>
      <c r="E10" s="46">
        <v>0.0</v>
      </c>
      <c r="F10" s="46">
        <v>3000.0</v>
      </c>
      <c r="G10" s="46">
        <v>3000.0</v>
      </c>
      <c r="H10" s="46">
        <v>750.0</v>
      </c>
      <c r="I10" s="46">
        <v>750.0</v>
      </c>
      <c r="J10" s="46">
        <v>750.0</v>
      </c>
    </row>
    <row r="11">
      <c r="A11" s="26"/>
      <c r="B11" s="26" t="s">
        <v>261</v>
      </c>
      <c r="D11" s="12">
        <v>766.0</v>
      </c>
      <c r="E11" s="12">
        <v>300.0</v>
      </c>
      <c r="F11" s="12">
        <v>300.0</v>
      </c>
      <c r="G11" s="12">
        <v>300.0</v>
      </c>
      <c r="H11" s="106">
        <v>400.0</v>
      </c>
      <c r="I11" s="106">
        <v>400.0</v>
      </c>
      <c r="J11" s="106">
        <v>400.0</v>
      </c>
    </row>
    <row r="12">
      <c r="A12" s="26"/>
      <c r="B12" s="26" t="s">
        <v>262</v>
      </c>
      <c r="D12" s="12">
        <v>3000.0</v>
      </c>
      <c r="E12" s="12">
        <v>3000.0</v>
      </c>
      <c r="F12" s="59">
        <v>4000.0</v>
      </c>
      <c r="G12" s="59">
        <v>4000.0</v>
      </c>
      <c r="H12" s="106">
        <v>4000.0</v>
      </c>
      <c r="I12" s="106">
        <v>4000.0</v>
      </c>
      <c r="J12" s="106">
        <v>3000.0</v>
      </c>
    </row>
    <row r="13">
      <c r="A13" s="26"/>
      <c r="B13" s="26" t="s">
        <v>263</v>
      </c>
      <c r="D13" s="12"/>
      <c r="E13" s="12"/>
      <c r="F13" s="59"/>
      <c r="G13" s="59"/>
      <c r="H13" s="106">
        <v>2000.0</v>
      </c>
      <c r="I13" s="106">
        <v>2000.0</v>
      </c>
      <c r="J13" s="106">
        <v>2000.0</v>
      </c>
    </row>
    <row r="14">
      <c r="B14" s="70" t="s">
        <v>264</v>
      </c>
      <c r="D14" s="12"/>
      <c r="E14" s="12"/>
      <c r="F14" s="12"/>
      <c r="G14" s="149"/>
      <c r="H14" s="106"/>
      <c r="I14" s="106"/>
      <c r="J14" s="150">
        <v>4800.0</v>
      </c>
    </row>
    <row r="15">
      <c r="B15" t="s">
        <v>185</v>
      </c>
      <c r="D15" s="12">
        <v>2000.0</v>
      </c>
      <c r="E15" s="12">
        <v>2000.0</v>
      </c>
      <c r="F15" s="12">
        <v>2000.0</v>
      </c>
      <c r="G15" s="106">
        <v>3000.0</v>
      </c>
      <c r="H15" s="106">
        <v>3000.0</v>
      </c>
      <c r="I15" s="106">
        <v>3500.0</v>
      </c>
      <c r="J15" s="106">
        <v>3500.0</v>
      </c>
    </row>
    <row r="16">
      <c r="B16" t="s">
        <v>265</v>
      </c>
      <c r="D16" s="12">
        <v>500.0</v>
      </c>
      <c r="E16" s="12">
        <v>500.0</v>
      </c>
      <c r="F16" s="12">
        <v>500.0</v>
      </c>
      <c r="G16" s="12">
        <v>500.0</v>
      </c>
      <c r="H16" s="106">
        <v>500.0</v>
      </c>
      <c r="I16" s="106">
        <v>500.0</v>
      </c>
      <c r="J16" s="106">
        <v>500.0</v>
      </c>
    </row>
    <row r="17">
      <c r="B17" t="s">
        <v>266</v>
      </c>
      <c r="D17" s="12">
        <v>300.0</v>
      </c>
      <c r="E17" s="12">
        <v>300.0</v>
      </c>
      <c r="F17" s="12">
        <v>300.0</v>
      </c>
      <c r="G17" s="12">
        <v>300.0</v>
      </c>
      <c r="H17" s="106">
        <v>300.0</v>
      </c>
      <c r="I17" s="106">
        <v>300.0</v>
      </c>
      <c r="J17" s="106">
        <v>300.0</v>
      </c>
    </row>
    <row r="18">
      <c r="B18" t="s">
        <v>267</v>
      </c>
      <c r="D18" s="12">
        <v>500.0</v>
      </c>
      <c r="E18" s="12">
        <v>500.0</v>
      </c>
      <c r="F18" s="12">
        <v>500.0</v>
      </c>
      <c r="G18" s="12">
        <v>500.0</v>
      </c>
      <c r="H18" s="106">
        <v>2000.0</v>
      </c>
      <c r="I18" s="106">
        <v>2000.0</v>
      </c>
      <c r="J18" s="106">
        <v>2000.0</v>
      </c>
    </row>
    <row r="19">
      <c r="B19" t="s">
        <v>268</v>
      </c>
      <c r="D19" s="12">
        <v>1000.0</v>
      </c>
      <c r="E19" s="12">
        <v>1000.0</v>
      </c>
      <c r="F19" s="12">
        <v>1000.0</v>
      </c>
      <c r="G19" s="12">
        <v>1000.0</v>
      </c>
      <c r="H19" s="106">
        <v>500.0</v>
      </c>
      <c r="I19" s="106">
        <v>500.0</v>
      </c>
      <c r="J19" s="106">
        <v>500.0</v>
      </c>
    </row>
    <row r="20">
      <c r="B20" s="35" t="s">
        <v>269</v>
      </c>
      <c r="D20" s="12"/>
      <c r="E20" s="12"/>
      <c r="F20" s="12"/>
      <c r="G20" s="12"/>
      <c r="H20" s="106"/>
      <c r="I20" s="106">
        <v>1000.0</v>
      </c>
      <c r="J20" s="106">
        <v>1000.0</v>
      </c>
    </row>
    <row r="21" ht="15.75" customHeight="1">
      <c r="A21" s="73" t="s">
        <v>270</v>
      </c>
      <c r="B21" s="74"/>
      <c r="C21" s="74"/>
      <c r="D21" s="76">
        <f t="shared" ref="D21:J21" si="3">SUM(D7:D19)</f>
        <v>11390.5</v>
      </c>
      <c r="E21" s="76">
        <f t="shared" si="3"/>
        <v>11535.19</v>
      </c>
      <c r="F21" s="76">
        <f t="shared" si="3"/>
        <v>13608</v>
      </c>
      <c r="G21" s="76">
        <f t="shared" si="3"/>
        <v>19655.8</v>
      </c>
      <c r="H21" s="76">
        <f t="shared" si="3"/>
        <v>21533.16</v>
      </c>
      <c r="I21" s="76">
        <f t="shared" si="3"/>
        <v>21382.16</v>
      </c>
      <c r="J21" s="76">
        <f t="shared" si="3"/>
        <v>25156.73</v>
      </c>
    </row>
    <row r="22" ht="15.75" customHeight="1">
      <c r="D22" s="12"/>
      <c r="E22" s="12"/>
      <c r="F22" s="12"/>
      <c r="G22" s="12"/>
      <c r="H22" s="12"/>
    </row>
    <row r="23" ht="15.75" customHeight="1">
      <c r="D23" s="12"/>
      <c r="E23" s="12"/>
      <c r="F23" s="12"/>
      <c r="G23" s="12"/>
      <c r="H23" s="12"/>
    </row>
    <row r="24" ht="15.75" customHeight="1">
      <c r="D24" s="12"/>
      <c r="E24" s="12"/>
      <c r="F24" s="12"/>
      <c r="G24" s="12"/>
      <c r="H24" s="12"/>
    </row>
    <row r="25" ht="15.75" customHeight="1">
      <c r="D25" s="12"/>
      <c r="E25" s="12"/>
      <c r="F25" s="12"/>
      <c r="G25" s="12"/>
      <c r="H25" s="12"/>
    </row>
    <row r="26" ht="15.75" customHeight="1">
      <c r="D26" s="12"/>
      <c r="E26" s="12"/>
      <c r="F26" s="12"/>
      <c r="G26" s="12"/>
      <c r="H26" s="12"/>
    </row>
    <row r="27" ht="15.75" customHeight="1">
      <c r="D27" s="12"/>
      <c r="E27" s="12"/>
      <c r="F27" s="12"/>
      <c r="G27" s="12"/>
      <c r="H27" s="12"/>
    </row>
    <row r="28" ht="15.75" customHeight="1">
      <c r="D28" s="12"/>
      <c r="E28" s="12"/>
      <c r="F28" s="12"/>
      <c r="G28" s="12"/>
      <c r="H28" s="12"/>
    </row>
    <row r="29" ht="15.75" customHeight="1">
      <c r="D29" s="12"/>
      <c r="E29" s="12"/>
      <c r="F29" s="12"/>
      <c r="G29" s="12"/>
      <c r="H29" s="12"/>
    </row>
    <row r="30" ht="15.75" customHeight="1">
      <c r="D30" s="12"/>
      <c r="E30" s="12"/>
      <c r="F30" s="12"/>
      <c r="G30" s="12"/>
      <c r="H30" s="12"/>
    </row>
    <row r="31" ht="15.75" customHeight="1">
      <c r="D31" s="12"/>
      <c r="E31" s="12"/>
      <c r="F31" s="12"/>
      <c r="G31" s="12"/>
      <c r="H31" s="12"/>
    </row>
    <row r="32" ht="15.75" customHeight="1">
      <c r="D32" s="12"/>
      <c r="E32" s="12"/>
      <c r="F32" s="12"/>
      <c r="G32" s="12"/>
      <c r="H32" s="12"/>
    </row>
    <row r="33" ht="15.75" customHeight="1">
      <c r="D33" s="12"/>
      <c r="E33" s="12"/>
      <c r="F33" s="12"/>
      <c r="G33" s="12"/>
      <c r="H33" s="12"/>
    </row>
    <row r="34" ht="15.75" customHeight="1">
      <c r="D34" s="12"/>
      <c r="E34" s="12"/>
      <c r="F34" s="12"/>
      <c r="G34" s="12"/>
      <c r="H34" s="12"/>
    </row>
    <row r="35" ht="15.75" customHeight="1">
      <c r="D35" s="12"/>
      <c r="E35" s="12"/>
      <c r="F35" s="12"/>
      <c r="G35" s="12"/>
      <c r="H35" s="12"/>
    </row>
    <row r="36" ht="15.75" customHeight="1">
      <c r="D36" s="12"/>
      <c r="E36" s="12"/>
      <c r="F36" s="12"/>
      <c r="G36" s="12"/>
      <c r="H36" s="12"/>
    </row>
    <row r="37" ht="15.75" customHeight="1">
      <c r="D37" s="12"/>
      <c r="E37" s="12"/>
      <c r="F37" s="12"/>
      <c r="G37" s="12"/>
      <c r="H37" s="12"/>
    </row>
    <row r="38" ht="15.75" customHeight="1">
      <c r="D38" s="12"/>
      <c r="E38" s="12"/>
      <c r="F38" s="12"/>
      <c r="G38" s="12"/>
      <c r="H38" s="12"/>
    </row>
    <row r="39" ht="15.75" customHeight="1">
      <c r="D39" s="12"/>
      <c r="E39" s="12"/>
      <c r="F39" s="12"/>
      <c r="G39" s="12"/>
      <c r="H39" s="12"/>
    </row>
    <row r="40" ht="15.75" customHeight="1">
      <c r="D40" s="12"/>
      <c r="E40" s="12"/>
      <c r="F40" s="12"/>
      <c r="G40" s="12"/>
      <c r="H40" s="12"/>
    </row>
    <row r="41" ht="15.75" customHeight="1">
      <c r="D41" s="12"/>
      <c r="E41" s="12"/>
      <c r="F41" s="12"/>
      <c r="G41" s="12"/>
      <c r="H41" s="12"/>
    </row>
    <row r="42" ht="15.75" customHeight="1">
      <c r="D42" s="12"/>
      <c r="E42" s="12"/>
      <c r="F42" s="12"/>
      <c r="G42" s="12"/>
      <c r="H42" s="12"/>
    </row>
    <row r="43" ht="15.75" customHeight="1">
      <c r="D43" s="12"/>
      <c r="E43" s="12"/>
      <c r="F43" s="12"/>
      <c r="G43" s="12"/>
      <c r="H43" s="12"/>
    </row>
    <row r="44" ht="15.75" customHeight="1">
      <c r="D44" s="12"/>
      <c r="E44" s="12"/>
      <c r="F44" s="12"/>
      <c r="G44" s="12"/>
      <c r="H44" s="12"/>
    </row>
    <row r="45" ht="15.75" customHeight="1">
      <c r="D45" s="12"/>
      <c r="E45" s="12"/>
      <c r="F45" s="12"/>
      <c r="G45" s="12"/>
      <c r="H45" s="12"/>
    </row>
    <row r="46" ht="15.75" customHeight="1">
      <c r="D46" s="12"/>
      <c r="E46" s="12"/>
      <c r="F46" s="12"/>
      <c r="G46" s="12"/>
      <c r="H46" s="12"/>
    </row>
    <row r="47" ht="15.75" customHeight="1">
      <c r="D47" s="12"/>
      <c r="E47" s="12"/>
      <c r="F47" s="12"/>
      <c r="G47" s="12"/>
      <c r="H47" s="12"/>
    </row>
    <row r="48" ht="15.75" customHeight="1">
      <c r="D48" s="12"/>
      <c r="E48" s="12"/>
      <c r="F48" s="12"/>
      <c r="G48" s="12"/>
      <c r="H48" s="12"/>
    </row>
    <row r="49" ht="15.75" customHeight="1">
      <c r="D49" s="12"/>
      <c r="E49" s="12"/>
      <c r="F49" s="12"/>
      <c r="G49" s="12"/>
      <c r="H49" s="12"/>
    </row>
    <row r="50" ht="15.75" customHeight="1">
      <c r="D50" s="12"/>
      <c r="E50" s="12"/>
      <c r="F50" s="12"/>
      <c r="G50" s="12"/>
      <c r="H50" s="12"/>
    </row>
    <row r="51" ht="15.75" customHeight="1">
      <c r="D51" s="12"/>
      <c r="E51" s="12"/>
      <c r="F51" s="12"/>
      <c r="G51" s="12"/>
      <c r="H51" s="12"/>
    </row>
    <row r="52" ht="15.75" customHeight="1">
      <c r="D52" s="12"/>
      <c r="E52" s="12"/>
      <c r="F52" s="12"/>
      <c r="G52" s="12"/>
      <c r="H52" s="12"/>
    </row>
    <row r="53" ht="15.75" customHeight="1">
      <c r="D53" s="12"/>
      <c r="E53" s="12"/>
      <c r="F53" s="12"/>
      <c r="G53" s="12"/>
      <c r="H53" s="12"/>
    </row>
    <row r="54" ht="15.75" customHeight="1">
      <c r="D54" s="12"/>
      <c r="E54" s="12"/>
      <c r="F54" s="12"/>
      <c r="G54" s="12"/>
      <c r="H54" s="12"/>
    </row>
    <row r="55" ht="15.75" customHeight="1">
      <c r="D55" s="12"/>
      <c r="E55" s="12"/>
      <c r="F55" s="12"/>
      <c r="G55" s="12"/>
      <c r="H55" s="12"/>
    </row>
    <row r="56" ht="15.75" customHeight="1">
      <c r="D56" s="12"/>
      <c r="E56" s="12"/>
      <c r="F56" s="12"/>
      <c r="G56" s="12"/>
      <c r="H56" s="12"/>
    </row>
    <row r="57" ht="15.75" customHeight="1">
      <c r="D57" s="12"/>
      <c r="E57" s="12"/>
      <c r="F57" s="12"/>
      <c r="G57" s="12"/>
      <c r="H57" s="12"/>
    </row>
    <row r="58" ht="15.75" customHeight="1">
      <c r="D58" s="12"/>
      <c r="E58" s="12"/>
      <c r="F58" s="12"/>
      <c r="G58" s="12"/>
      <c r="H58" s="12"/>
    </row>
    <row r="59" ht="15.75" customHeight="1">
      <c r="D59" s="12"/>
      <c r="E59" s="12"/>
      <c r="F59" s="12"/>
      <c r="G59" s="12"/>
      <c r="H59" s="12"/>
    </row>
    <row r="60" ht="15.75" customHeight="1">
      <c r="D60" s="12"/>
      <c r="E60" s="12"/>
      <c r="F60" s="12"/>
      <c r="G60" s="12"/>
      <c r="H60" s="12"/>
    </row>
    <row r="61" ht="15.75" customHeight="1">
      <c r="D61" s="12"/>
      <c r="E61" s="12"/>
      <c r="F61" s="12"/>
      <c r="G61" s="12"/>
      <c r="H61" s="12"/>
    </row>
    <row r="62" ht="15.75" customHeight="1">
      <c r="D62" s="12"/>
      <c r="E62" s="12"/>
      <c r="F62" s="12"/>
      <c r="G62" s="12"/>
      <c r="H62" s="12"/>
    </row>
    <row r="63" ht="15.75" customHeight="1">
      <c r="D63" s="12"/>
      <c r="E63" s="12"/>
      <c r="F63" s="12"/>
      <c r="G63" s="12"/>
      <c r="H63" s="12"/>
    </row>
    <row r="64" ht="15.75" customHeight="1">
      <c r="D64" s="12"/>
      <c r="E64" s="12"/>
      <c r="F64" s="12"/>
      <c r="G64" s="12"/>
      <c r="H64" s="12"/>
    </row>
    <row r="65" ht="15.75" customHeight="1">
      <c r="D65" s="12"/>
      <c r="E65" s="12"/>
      <c r="F65" s="12"/>
      <c r="G65" s="12"/>
      <c r="H65" s="12"/>
    </row>
    <row r="66" ht="15.75" customHeight="1">
      <c r="D66" s="12"/>
      <c r="E66" s="12"/>
      <c r="F66" s="12"/>
      <c r="G66" s="12"/>
      <c r="H66" s="12"/>
    </row>
    <row r="67" ht="15.75" customHeight="1">
      <c r="D67" s="12"/>
      <c r="E67" s="12"/>
      <c r="F67" s="12"/>
      <c r="G67" s="12"/>
      <c r="H67" s="12"/>
    </row>
    <row r="68" ht="15.75" customHeight="1">
      <c r="D68" s="12"/>
      <c r="E68" s="12"/>
      <c r="F68" s="12"/>
      <c r="G68" s="12"/>
      <c r="H68" s="12"/>
    </row>
    <row r="69" ht="15.75" customHeight="1">
      <c r="D69" s="12"/>
      <c r="E69" s="12"/>
      <c r="F69" s="12"/>
      <c r="G69" s="12"/>
      <c r="H69" s="12"/>
    </row>
    <row r="70" ht="15.75" customHeight="1">
      <c r="D70" s="12"/>
      <c r="E70" s="12"/>
      <c r="F70" s="12"/>
      <c r="G70" s="12"/>
      <c r="H70" s="12"/>
    </row>
    <row r="71" ht="15.75" customHeight="1">
      <c r="D71" s="12"/>
      <c r="E71" s="12"/>
      <c r="F71" s="12"/>
      <c r="G71" s="12"/>
      <c r="H71" s="12"/>
    </row>
    <row r="72" ht="15.75" customHeight="1">
      <c r="D72" s="12"/>
      <c r="E72" s="12"/>
      <c r="F72" s="12"/>
      <c r="G72" s="12"/>
      <c r="H72" s="12"/>
    </row>
    <row r="73" ht="15.75" customHeight="1">
      <c r="D73" s="12"/>
      <c r="E73" s="12"/>
      <c r="F73" s="12"/>
      <c r="G73" s="12"/>
      <c r="H73" s="12"/>
    </row>
    <row r="74" ht="15.75" customHeight="1">
      <c r="D74" s="12"/>
      <c r="E74" s="12"/>
      <c r="F74" s="12"/>
      <c r="G74" s="12"/>
      <c r="H74" s="12"/>
    </row>
    <row r="75" ht="15.75" customHeight="1">
      <c r="D75" s="12"/>
      <c r="E75" s="12"/>
      <c r="F75" s="12"/>
      <c r="G75" s="12"/>
      <c r="H75" s="12"/>
    </row>
    <row r="76" ht="15.75" customHeight="1">
      <c r="D76" s="12"/>
      <c r="E76" s="12"/>
      <c r="F76" s="12"/>
      <c r="G76" s="12"/>
      <c r="H76" s="12"/>
    </row>
    <row r="77" ht="15.75" customHeight="1">
      <c r="D77" s="12"/>
      <c r="E77" s="12"/>
      <c r="F77" s="12"/>
      <c r="G77" s="12"/>
      <c r="H77" s="12"/>
    </row>
    <row r="78" ht="15.75" customHeight="1">
      <c r="D78" s="12"/>
      <c r="E78" s="12"/>
      <c r="F78" s="12"/>
      <c r="G78" s="12"/>
      <c r="H78" s="12"/>
    </row>
    <row r="79" ht="15.75" customHeight="1">
      <c r="D79" s="12"/>
      <c r="E79" s="12"/>
      <c r="F79" s="12"/>
      <c r="G79" s="12"/>
      <c r="H79" s="12"/>
    </row>
    <row r="80" ht="15.75" customHeight="1">
      <c r="D80" s="12"/>
      <c r="E80" s="12"/>
      <c r="F80" s="12"/>
      <c r="G80" s="12"/>
      <c r="H80" s="12"/>
    </row>
    <row r="81" ht="15.75" customHeight="1">
      <c r="D81" s="12"/>
      <c r="E81" s="12"/>
      <c r="F81" s="12"/>
      <c r="G81" s="12"/>
      <c r="H81" s="12"/>
    </row>
    <row r="82" ht="15.75" customHeight="1">
      <c r="D82" s="12"/>
      <c r="E82" s="12"/>
      <c r="F82" s="12"/>
      <c r="G82" s="12"/>
      <c r="H82" s="12"/>
    </row>
    <row r="83" ht="15.75" customHeight="1">
      <c r="D83" s="12"/>
      <c r="E83" s="12"/>
      <c r="F83" s="12"/>
      <c r="G83" s="12"/>
      <c r="H83" s="12"/>
    </row>
    <row r="84" ht="15.75" customHeight="1">
      <c r="D84" s="12"/>
      <c r="E84" s="12"/>
      <c r="F84" s="12"/>
      <c r="G84" s="12"/>
      <c r="H84" s="12"/>
    </row>
    <row r="85" ht="15.75" customHeight="1">
      <c r="D85" s="12"/>
      <c r="E85" s="12"/>
      <c r="F85" s="12"/>
      <c r="G85" s="12"/>
      <c r="H85" s="12"/>
    </row>
    <row r="86" ht="15.75" customHeight="1">
      <c r="D86" s="12"/>
      <c r="E86" s="12"/>
      <c r="F86" s="12"/>
      <c r="G86" s="12"/>
      <c r="H86" s="12"/>
    </row>
    <row r="87" ht="15.75" customHeight="1">
      <c r="D87" s="12"/>
      <c r="E87" s="12"/>
      <c r="F87" s="12"/>
      <c r="G87" s="12"/>
      <c r="H87" s="12"/>
    </row>
    <row r="88" ht="15.75" customHeight="1">
      <c r="D88" s="12"/>
      <c r="E88" s="12"/>
      <c r="F88" s="12"/>
      <c r="G88" s="12"/>
      <c r="H88" s="12"/>
    </row>
    <row r="89" ht="15.75" customHeight="1">
      <c r="D89" s="12"/>
      <c r="E89" s="12"/>
      <c r="F89" s="12"/>
      <c r="G89" s="12"/>
      <c r="H89" s="12"/>
    </row>
    <row r="90" ht="15.75" customHeight="1">
      <c r="D90" s="12"/>
      <c r="E90" s="12"/>
      <c r="F90" s="12"/>
      <c r="G90" s="12"/>
      <c r="H90" s="12"/>
    </row>
    <row r="91" ht="15.75" customHeight="1">
      <c r="D91" s="12"/>
      <c r="E91" s="12"/>
      <c r="F91" s="12"/>
      <c r="G91" s="12"/>
      <c r="H91" s="12"/>
    </row>
    <row r="92" ht="15.75" customHeight="1">
      <c r="D92" s="12"/>
      <c r="E92" s="12"/>
      <c r="F92" s="12"/>
      <c r="G92" s="12"/>
      <c r="H92" s="12"/>
    </row>
    <row r="93" ht="15.75" customHeight="1">
      <c r="D93" s="12"/>
      <c r="E93" s="12"/>
      <c r="F93" s="12"/>
      <c r="G93" s="12"/>
      <c r="H93" s="12"/>
    </row>
    <row r="94" ht="15.75" customHeight="1">
      <c r="D94" s="12"/>
      <c r="E94" s="12"/>
      <c r="F94" s="12"/>
      <c r="G94" s="12"/>
      <c r="H94" s="12"/>
    </row>
    <row r="95" ht="15.75" customHeight="1">
      <c r="D95" s="12"/>
      <c r="E95" s="12"/>
      <c r="F95" s="12"/>
      <c r="G95" s="12"/>
      <c r="H95" s="12"/>
    </row>
    <row r="96" ht="15.75" customHeight="1">
      <c r="D96" s="12"/>
      <c r="E96" s="12"/>
      <c r="F96" s="12"/>
      <c r="G96" s="12"/>
      <c r="H96" s="12"/>
    </row>
    <row r="97" ht="15.75" customHeight="1">
      <c r="D97" s="12"/>
      <c r="E97" s="12"/>
      <c r="F97" s="12"/>
      <c r="G97" s="12"/>
      <c r="H97" s="12"/>
    </row>
    <row r="98" ht="15.75" customHeight="1">
      <c r="D98" s="12"/>
      <c r="E98" s="12"/>
      <c r="F98" s="12"/>
      <c r="G98" s="12"/>
      <c r="H98" s="12"/>
    </row>
    <row r="99" ht="15.75" customHeight="1">
      <c r="D99" s="12"/>
      <c r="E99" s="12"/>
      <c r="F99" s="12"/>
      <c r="G99" s="12"/>
      <c r="H99" s="12"/>
    </row>
    <row r="100" ht="15.75" customHeight="1">
      <c r="D100" s="12"/>
      <c r="E100" s="12"/>
      <c r="F100" s="12"/>
      <c r="G100" s="12"/>
      <c r="H100" s="12"/>
    </row>
    <row r="101" ht="15.75" customHeight="1">
      <c r="D101" s="12"/>
      <c r="E101" s="12"/>
      <c r="F101" s="12"/>
      <c r="G101" s="12"/>
      <c r="H101" s="12"/>
    </row>
    <row r="102" ht="15.75" customHeight="1">
      <c r="D102" s="12"/>
      <c r="E102" s="12"/>
      <c r="F102" s="12"/>
      <c r="G102" s="12"/>
      <c r="H102" s="12"/>
    </row>
    <row r="103" ht="15.75" customHeight="1">
      <c r="D103" s="12"/>
      <c r="E103" s="12"/>
      <c r="F103" s="12"/>
      <c r="G103" s="12"/>
      <c r="H103" s="12"/>
    </row>
    <row r="104" ht="15.75" customHeight="1">
      <c r="D104" s="12"/>
      <c r="E104" s="12"/>
      <c r="F104" s="12"/>
      <c r="G104" s="12"/>
      <c r="H104" s="12"/>
    </row>
    <row r="105" ht="15.75" customHeight="1">
      <c r="D105" s="12"/>
      <c r="E105" s="12"/>
      <c r="F105" s="12"/>
      <c r="G105" s="12"/>
      <c r="H105" s="12"/>
    </row>
    <row r="106" ht="15.75" customHeight="1">
      <c r="D106" s="12"/>
      <c r="E106" s="12"/>
      <c r="F106" s="12"/>
      <c r="G106" s="12"/>
      <c r="H106" s="12"/>
    </row>
    <row r="107" ht="15.75" customHeight="1">
      <c r="D107" s="12"/>
      <c r="E107" s="12"/>
      <c r="F107" s="12"/>
      <c r="G107" s="12"/>
      <c r="H107" s="12"/>
    </row>
    <row r="108" ht="15.75" customHeight="1">
      <c r="D108" s="12"/>
      <c r="E108" s="12"/>
      <c r="F108" s="12"/>
      <c r="G108" s="12"/>
      <c r="H108" s="12"/>
    </row>
    <row r="109" ht="15.75" customHeight="1">
      <c r="D109" s="12"/>
      <c r="E109" s="12"/>
      <c r="F109" s="12"/>
      <c r="G109" s="12"/>
      <c r="H109" s="12"/>
    </row>
    <row r="110" ht="15.75" customHeight="1">
      <c r="D110" s="12"/>
      <c r="E110" s="12"/>
      <c r="F110" s="12"/>
      <c r="G110" s="12"/>
      <c r="H110" s="12"/>
    </row>
    <row r="111" ht="15.75" customHeight="1">
      <c r="D111" s="12"/>
      <c r="E111" s="12"/>
      <c r="F111" s="12"/>
      <c r="G111" s="12"/>
      <c r="H111" s="12"/>
    </row>
    <row r="112" ht="15.75" customHeight="1">
      <c r="D112" s="12"/>
      <c r="E112" s="12"/>
      <c r="F112" s="12"/>
      <c r="G112" s="12"/>
      <c r="H112" s="12"/>
    </row>
    <row r="113" ht="15.75" customHeight="1">
      <c r="D113" s="12"/>
      <c r="E113" s="12"/>
      <c r="F113" s="12"/>
      <c r="G113" s="12"/>
      <c r="H113" s="12"/>
    </row>
    <row r="114" ht="15.75" customHeight="1">
      <c r="D114" s="12"/>
      <c r="E114" s="12"/>
      <c r="F114" s="12"/>
      <c r="G114" s="12"/>
      <c r="H114" s="12"/>
    </row>
    <row r="115" ht="15.75" customHeight="1">
      <c r="D115" s="12"/>
      <c r="E115" s="12"/>
      <c r="F115" s="12"/>
      <c r="G115" s="12"/>
      <c r="H115" s="12"/>
    </row>
    <row r="116" ht="15.75" customHeight="1">
      <c r="D116" s="12"/>
      <c r="E116" s="12"/>
      <c r="F116" s="12"/>
      <c r="G116" s="12"/>
      <c r="H116" s="12"/>
    </row>
    <row r="117" ht="15.75" customHeight="1">
      <c r="D117" s="12"/>
      <c r="E117" s="12"/>
      <c r="F117" s="12"/>
      <c r="G117" s="12"/>
      <c r="H117" s="12"/>
    </row>
    <row r="118" ht="15.75" customHeight="1">
      <c r="D118" s="12"/>
      <c r="E118" s="12"/>
      <c r="F118" s="12"/>
      <c r="G118" s="12"/>
      <c r="H118" s="12"/>
    </row>
    <row r="119" ht="15.75" customHeight="1">
      <c r="D119" s="12"/>
      <c r="E119" s="12"/>
      <c r="F119" s="12"/>
      <c r="G119" s="12"/>
      <c r="H119" s="12"/>
    </row>
    <row r="120" ht="15.75" customHeight="1">
      <c r="D120" s="12"/>
      <c r="E120" s="12"/>
      <c r="F120" s="12"/>
      <c r="G120" s="12"/>
      <c r="H120" s="12"/>
    </row>
    <row r="121" ht="15.75" customHeight="1">
      <c r="D121" s="12"/>
      <c r="E121" s="12"/>
      <c r="F121" s="12"/>
      <c r="G121" s="12"/>
      <c r="H121" s="12"/>
    </row>
    <row r="122" ht="15.75" customHeight="1">
      <c r="D122" s="12"/>
      <c r="E122" s="12"/>
      <c r="F122" s="12"/>
      <c r="G122" s="12"/>
      <c r="H122" s="12"/>
    </row>
    <row r="123" ht="15.75" customHeight="1">
      <c r="D123" s="12"/>
      <c r="E123" s="12"/>
      <c r="F123" s="12"/>
      <c r="G123" s="12"/>
      <c r="H123" s="12"/>
    </row>
    <row r="124" ht="15.75" customHeight="1">
      <c r="D124" s="12"/>
      <c r="E124" s="12"/>
      <c r="F124" s="12"/>
      <c r="G124" s="12"/>
      <c r="H124" s="12"/>
    </row>
    <row r="125" ht="15.75" customHeight="1">
      <c r="D125" s="12"/>
      <c r="E125" s="12"/>
      <c r="F125" s="12"/>
      <c r="G125" s="12"/>
      <c r="H125" s="12"/>
    </row>
    <row r="126" ht="15.75" customHeight="1">
      <c r="D126" s="12"/>
      <c r="E126" s="12"/>
      <c r="F126" s="12"/>
      <c r="G126" s="12"/>
      <c r="H126" s="12"/>
    </row>
    <row r="127" ht="15.75" customHeight="1">
      <c r="D127" s="12"/>
      <c r="E127" s="12"/>
      <c r="F127" s="12"/>
      <c r="G127" s="12"/>
      <c r="H127" s="12"/>
    </row>
    <row r="128" ht="15.75" customHeight="1">
      <c r="D128" s="12"/>
      <c r="E128" s="12"/>
      <c r="F128" s="12"/>
      <c r="G128" s="12"/>
      <c r="H128" s="12"/>
    </row>
    <row r="129" ht="15.75" customHeight="1">
      <c r="D129" s="12"/>
      <c r="E129" s="12"/>
      <c r="F129" s="12"/>
      <c r="G129" s="12"/>
      <c r="H129" s="12"/>
    </row>
    <row r="130" ht="15.75" customHeight="1">
      <c r="D130" s="12"/>
      <c r="E130" s="12"/>
      <c r="F130" s="12"/>
      <c r="G130" s="12"/>
      <c r="H130" s="12"/>
    </row>
    <row r="131" ht="15.75" customHeight="1">
      <c r="D131" s="12"/>
      <c r="E131" s="12"/>
      <c r="F131" s="12"/>
      <c r="G131" s="12"/>
      <c r="H131" s="12"/>
    </row>
    <row r="132" ht="15.75" customHeight="1">
      <c r="D132" s="12"/>
      <c r="E132" s="12"/>
      <c r="F132" s="12"/>
      <c r="G132" s="12"/>
      <c r="H132" s="12"/>
    </row>
    <row r="133" ht="15.75" customHeight="1">
      <c r="D133" s="12"/>
      <c r="E133" s="12"/>
      <c r="F133" s="12"/>
      <c r="G133" s="12"/>
      <c r="H133" s="12"/>
    </row>
    <row r="134" ht="15.75" customHeight="1">
      <c r="D134" s="12"/>
      <c r="E134" s="12"/>
      <c r="F134" s="12"/>
      <c r="G134" s="12"/>
      <c r="H134" s="12"/>
    </row>
    <row r="135" ht="15.75" customHeight="1">
      <c r="D135" s="12"/>
      <c r="E135" s="12"/>
      <c r="F135" s="12"/>
      <c r="G135" s="12"/>
      <c r="H135" s="12"/>
    </row>
    <row r="136" ht="15.75" customHeight="1">
      <c r="D136" s="12"/>
      <c r="E136" s="12"/>
      <c r="F136" s="12"/>
      <c r="G136" s="12"/>
      <c r="H136" s="12"/>
    </row>
    <row r="137" ht="15.75" customHeight="1">
      <c r="D137" s="12"/>
      <c r="E137" s="12"/>
      <c r="F137" s="12"/>
      <c r="G137" s="12"/>
      <c r="H137" s="12"/>
    </row>
    <row r="138" ht="15.75" customHeight="1">
      <c r="D138" s="12"/>
      <c r="E138" s="12"/>
      <c r="F138" s="12"/>
      <c r="G138" s="12"/>
      <c r="H138" s="12"/>
    </row>
    <row r="139" ht="15.75" customHeight="1">
      <c r="D139" s="12"/>
      <c r="E139" s="12"/>
      <c r="F139" s="12"/>
      <c r="G139" s="12"/>
      <c r="H139" s="12"/>
    </row>
    <row r="140" ht="15.75" customHeight="1">
      <c r="D140" s="12"/>
      <c r="E140" s="12"/>
      <c r="F140" s="12"/>
      <c r="G140" s="12"/>
      <c r="H140" s="12"/>
    </row>
    <row r="141" ht="15.75" customHeight="1">
      <c r="D141" s="12"/>
      <c r="E141" s="12"/>
      <c r="F141" s="12"/>
      <c r="G141" s="12"/>
      <c r="H141" s="12"/>
    </row>
    <row r="142" ht="15.75" customHeight="1">
      <c r="D142" s="12"/>
      <c r="E142" s="12"/>
      <c r="F142" s="12"/>
      <c r="G142" s="12"/>
      <c r="H142" s="12"/>
    </row>
    <row r="143" ht="15.75" customHeight="1">
      <c r="D143" s="12"/>
      <c r="E143" s="12"/>
      <c r="F143" s="12"/>
      <c r="G143" s="12"/>
      <c r="H143" s="12"/>
    </row>
    <row r="144" ht="15.75" customHeight="1">
      <c r="D144" s="12"/>
      <c r="E144" s="12"/>
      <c r="F144" s="12"/>
      <c r="G144" s="12"/>
      <c r="H144" s="12"/>
    </row>
    <row r="145" ht="15.75" customHeight="1">
      <c r="D145" s="12"/>
      <c r="E145" s="12"/>
      <c r="F145" s="12"/>
      <c r="G145" s="12"/>
      <c r="H145" s="12"/>
    </row>
    <row r="146" ht="15.75" customHeight="1">
      <c r="D146" s="12"/>
      <c r="E146" s="12"/>
      <c r="F146" s="12"/>
      <c r="G146" s="12"/>
      <c r="H146" s="12"/>
    </row>
    <row r="147" ht="15.75" customHeight="1">
      <c r="D147" s="12"/>
      <c r="E147" s="12"/>
      <c r="F147" s="12"/>
      <c r="G147" s="12"/>
      <c r="H147" s="12"/>
    </row>
    <row r="148" ht="15.75" customHeight="1">
      <c r="D148" s="12"/>
      <c r="E148" s="12"/>
      <c r="F148" s="12"/>
      <c r="G148" s="12"/>
      <c r="H148" s="12"/>
    </row>
    <row r="149" ht="15.75" customHeight="1">
      <c r="D149" s="12"/>
      <c r="E149" s="12"/>
      <c r="F149" s="12"/>
      <c r="G149" s="12"/>
      <c r="H149" s="12"/>
    </row>
    <row r="150" ht="15.75" customHeight="1">
      <c r="D150" s="12"/>
      <c r="E150" s="12"/>
      <c r="F150" s="12"/>
      <c r="G150" s="12"/>
      <c r="H150" s="12"/>
    </row>
    <row r="151" ht="15.75" customHeight="1">
      <c r="D151" s="12"/>
      <c r="E151" s="12"/>
      <c r="F151" s="12"/>
      <c r="G151" s="12"/>
      <c r="H151" s="12"/>
    </row>
    <row r="152" ht="15.75" customHeight="1">
      <c r="D152" s="12"/>
      <c r="E152" s="12"/>
      <c r="F152" s="12"/>
      <c r="G152" s="12"/>
      <c r="H152" s="12"/>
    </row>
    <row r="153" ht="15.75" customHeight="1">
      <c r="D153" s="12"/>
      <c r="E153" s="12"/>
      <c r="F153" s="12"/>
      <c r="G153" s="12"/>
      <c r="H153" s="12"/>
    </row>
    <row r="154" ht="15.75" customHeight="1">
      <c r="D154" s="12"/>
      <c r="E154" s="12"/>
      <c r="F154" s="12"/>
      <c r="G154" s="12"/>
      <c r="H154" s="12"/>
    </row>
    <row r="155" ht="15.75" customHeight="1">
      <c r="D155" s="12"/>
      <c r="E155" s="12"/>
      <c r="F155" s="12"/>
      <c r="G155" s="12"/>
      <c r="H155" s="12"/>
    </row>
    <row r="156" ht="15.75" customHeight="1">
      <c r="D156" s="12"/>
      <c r="E156" s="12"/>
      <c r="F156" s="12"/>
      <c r="G156" s="12"/>
      <c r="H156" s="12"/>
    </row>
    <row r="157" ht="15.75" customHeight="1">
      <c r="D157" s="12"/>
      <c r="E157" s="12"/>
      <c r="F157" s="12"/>
      <c r="G157" s="12"/>
      <c r="H157" s="12"/>
    </row>
    <row r="158" ht="15.75" customHeight="1">
      <c r="D158" s="12"/>
      <c r="E158" s="12"/>
      <c r="F158" s="12"/>
      <c r="G158" s="12"/>
      <c r="H158" s="12"/>
    </row>
    <row r="159" ht="15.75" customHeight="1">
      <c r="D159" s="12"/>
      <c r="E159" s="12"/>
      <c r="F159" s="12"/>
      <c r="G159" s="12"/>
      <c r="H159" s="12"/>
    </row>
    <row r="160" ht="15.75" customHeight="1">
      <c r="D160" s="12"/>
      <c r="E160" s="12"/>
      <c r="F160" s="12"/>
      <c r="G160" s="12"/>
      <c r="H160" s="12"/>
    </row>
    <row r="161" ht="15.75" customHeight="1">
      <c r="D161" s="12"/>
      <c r="E161" s="12"/>
      <c r="F161" s="12"/>
      <c r="G161" s="12"/>
      <c r="H161" s="12"/>
    </row>
    <row r="162" ht="15.75" customHeight="1">
      <c r="D162" s="12"/>
      <c r="E162" s="12"/>
      <c r="F162" s="12"/>
      <c r="G162" s="12"/>
      <c r="H162" s="12"/>
    </row>
    <row r="163" ht="15.75" customHeight="1">
      <c r="D163" s="12"/>
      <c r="E163" s="12"/>
      <c r="F163" s="12"/>
      <c r="G163" s="12"/>
      <c r="H163" s="12"/>
    </row>
    <row r="164" ht="15.75" customHeight="1">
      <c r="D164" s="12"/>
      <c r="E164" s="12"/>
      <c r="F164" s="12"/>
      <c r="G164" s="12"/>
      <c r="H164" s="12"/>
    </row>
    <row r="165" ht="15.75" customHeight="1">
      <c r="D165" s="12"/>
      <c r="E165" s="12"/>
      <c r="F165" s="12"/>
      <c r="G165" s="12"/>
      <c r="H165" s="12"/>
    </row>
    <row r="166" ht="15.75" customHeight="1">
      <c r="D166" s="12"/>
      <c r="E166" s="12"/>
      <c r="F166" s="12"/>
      <c r="G166" s="12"/>
      <c r="H166" s="12"/>
    </row>
    <row r="167" ht="15.75" customHeight="1">
      <c r="D167" s="12"/>
      <c r="E167" s="12"/>
      <c r="F167" s="12"/>
      <c r="G167" s="12"/>
      <c r="H167" s="12"/>
    </row>
    <row r="168" ht="15.75" customHeight="1">
      <c r="D168" s="12"/>
      <c r="E168" s="12"/>
      <c r="F168" s="12"/>
      <c r="G168" s="12"/>
      <c r="H168" s="12"/>
    </row>
    <row r="169" ht="15.75" customHeight="1">
      <c r="D169" s="12"/>
      <c r="E169" s="12"/>
      <c r="F169" s="12"/>
      <c r="G169" s="12"/>
      <c r="H169" s="12"/>
    </row>
    <row r="170" ht="15.75" customHeight="1">
      <c r="D170" s="12"/>
      <c r="E170" s="12"/>
      <c r="F170" s="12"/>
      <c r="G170" s="12"/>
      <c r="H170" s="12"/>
    </row>
    <row r="171" ht="15.75" customHeight="1">
      <c r="D171" s="12"/>
      <c r="E171" s="12"/>
      <c r="F171" s="12"/>
      <c r="G171" s="12"/>
      <c r="H171" s="12"/>
    </row>
    <row r="172" ht="15.75" customHeight="1">
      <c r="D172" s="12"/>
      <c r="E172" s="12"/>
      <c r="F172" s="12"/>
      <c r="G172" s="12"/>
      <c r="H172" s="12"/>
    </row>
    <row r="173" ht="15.75" customHeight="1">
      <c r="D173" s="12"/>
      <c r="E173" s="12"/>
      <c r="F173" s="12"/>
      <c r="G173" s="12"/>
      <c r="H173" s="12"/>
    </row>
    <row r="174" ht="15.75" customHeight="1">
      <c r="D174" s="12"/>
      <c r="E174" s="12"/>
      <c r="F174" s="12"/>
      <c r="G174" s="12"/>
      <c r="H174" s="12"/>
    </row>
    <row r="175" ht="15.75" customHeight="1">
      <c r="D175" s="12"/>
      <c r="E175" s="12"/>
      <c r="F175" s="12"/>
      <c r="G175" s="12"/>
      <c r="H175" s="12"/>
    </row>
    <row r="176" ht="15.75" customHeight="1">
      <c r="D176" s="12"/>
      <c r="E176" s="12"/>
      <c r="F176" s="12"/>
      <c r="G176" s="12"/>
      <c r="H176" s="12"/>
    </row>
    <row r="177" ht="15.75" customHeight="1">
      <c r="D177" s="12"/>
      <c r="E177" s="12"/>
      <c r="F177" s="12"/>
      <c r="G177" s="12"/>
      <c r="H177" s="12"/>
    </row>
    <row r="178" ht="15.75" customHeight="1">
      <c r="D178" s="12"/>
      <c r="E178" s="12"/>
      <c r="F178" s="12"/>
      <c r="G178" s="12"/>
      <c r="H178" s="12"/>
    </row>
    <row r="179" ht="15.75" customHeight="1">
      <c r="D179" s="12"/>
      <c r="E179" s="12"/>
      <c r="F179" s="12"/>
      <c r="G179" s="12"/>
      <c r="H179" s="12"/>
    </row>
    <row r="180" ht="15.75" customHeight="1">
      <c r="D180" s="12"/>
      <c r="E180" s="12"/>
      <c r="F180" s="12"/>
      <c r="G180" s="12"/>
      <c r="H180" s="12"/>
    </row>
    <row r="181" ht="15.75" customHeight="1">
      <c r="D181" s="12"/>
      <c r="E181" s="12"/>
      <c r="F181" s="12"/>
      <c r="G181" s="12"/>
      <c r="H181" s="12"/>
    </row>
    <row r="182" ht="15.75" customHeight="1">
      <c r="D182" s="12"/>
      <c r="E182" s="12"/>
      <c r="F182" s="12"/>
      <c r="G182" s="12"/>
      <c r="H182" s="12"/>
    </row>
    <row r="183" ht="15.75" customHeight="1">
      <c r="D183" s="12"/>
      <c r="E183" s="12"/>
      <c r="F183" s="12"/>
      <c r="G183" s="12"/>
      <c r="H183" s="12"/>
    </row>
    <row r="184" ht="15.75" customHeight="1">
      <c r="D184" s="12"/>
      <c r="E184" s="12"/>
      <c r="F184" s="12"/>
      <c r="G184" s="12"/>
      <c r="H184" s="12"/>
    </row>
    <row r="185" ht="15.75" customHeight="1">
      <c r="D185" s="12"/>
      <c r="E185" s="12"/>
      <c r="F185" s="12"/>
      <c r="G185" s="12"/>
      <c r="H185" s="12"/>
    </row>
    <row r="186" ht="15.75" customHeight="1">
      <c r="D186" s="12"/>
      <c r="E186" s="12"/>
      <c r="F186" s="12"/>
      <c r="G186" s="12"/>
      <c r="H186" s="12"/>
    </row>
    <row r="187" ht="15.75" customHeight="1">
      <c r="D187" s="12"/>
      <c r="E187" s="12"/>
      <c r="F187" s="12"/>
      <c r="G187" s="12"/>
      <c r="H187" s="12"/>
    </row>
    <row r="188" ht="15.75" customHeight="1">
      <c r="D188" s="12"/>
      <c r="E188" s="12"/>
      <c r="F188" s="12"/>
      <c r="G188" s="12"/>
      <c r="H188" s="12"/>
    </row>
    <row r="189" ht="15.75" customHeight="1">
      <c r="D189" s="12"/>
      <c r="E189" s="12"/>
      <c r="F189" s="12"/>
      <c r="G189" s="12"/>
      <c r="H189" s="12"/>
    </row>
    <row r="190" ht="15.75" customHeight="1">
      <c r="D190" s="12"/>
      <c r="E190" s="12"/>
      <c r="F190" s="12"/>
      <c r="G190" s="12"/>
      <c r="H190" s="12"/>
    </row>
    <row r="191" ht="15.75" customHeight="1">
      <c r="D191" s="12"/>
      <c r="E191" s="12"/>
      <c r="F191" s="12"/>
      <c r="G191" s="12"/>
      <c r="H191" s="12"/>
    </row>
    <row r="192" ht="15.75" customHeight="1">
      <c r="D192" s="12"/>
      <c r="E192" s="12"/>
      <c r="F192" s="12"/>
      <c r="G192" s="12"/>
      <c r="H192" s="12"/>
    </row>
    <row r="193" ht="15.75" customHeight="1">
      <c r="D193" s="12"/>
      <c r="E193" s="12"/>
      <c r="F193" s="12"/>
      <c r="G193" s="12"/>
      <c r="H193" s="12"/>
    </row>
    <row r="194" ht="15.75" customHeight="1">
      <c r="D194" s="12"/>
      <c r="E194" s="12"/>
      <c r="F194" s="12"/>
      <c r="G194" s="12"/>
      <c r="H194" s="12"/>
    </row>
    <row r="195" ht="15.75" customHeight="1">
      <c r="D195" s="12"/>
      <c r="E195" s="12"/>
      <c r="F195" s="12"/>
      <c r="G195" s="12"/>
      <c r="H195" s="12"/>
    </row>
    <row r="196" ht="15.75" customHeight="1">
      <c r="D196" s="12"/>
      <c r="E196" s="12"/>
      <c r="F196" s="12"/>
      <c r="G196" s="12"/>
      <c r="H196" s="12"/>
    </row>
    <row r="197" ht="15.75" customHeight="1">
      <c r="D197" s="12"/>
      <c r="E197" s="12"/>
      <c r="F197" s="12"/>
      <c r="G197" s="12"/>
      <c r="H197" s="12"/>
    </row>
    <row r="198" ht="15.75" customHeight="1">
      <c r="D198" s="12"/>
      <c r="E198" s="12"/>
      <c r="F198" s="12"/>
      <c r="G198" s="12"/>
      <c r="H198" s="12"/>
    </row>
    <row r="199" ht="15.75" customHeight="1">
      <c r="D199" s="12"/>
      <c r="E199" s="12"/>
      <c r="F199" s="12"/>
      <c r="G199" s="12"/>
      <c r="H199" s="12"/>
    </row>
    <row r="200" ht="15.75" customHeight="1">
      <c r="D200" s="12"/>
      <c r="E200" s="12"/>
      <c r="F200" s="12"/>
      <c r="G200" s="12"/>
      <c r="H200" s="12"/>
    </row>
    <row r="201" ht="15.75" customHeight="1">
      <c r="D201" s="12"/>
      <c r="E201" s="12"/>
      <c r="F201" s="12"/>
      <c r="G201" s="12"/>
      <c r="H201" s="12"/>
    </row>
    <row r="202" ht="15.75" customHeight="1">
      <c r="D202" s="12"/>
      <c r="E202" s="12"/>
      <c r="F202" s="12"/>
      <c r="G202" s="12"/>
      <c r="H202" s="12"/>
    </row>
    <row r="203" ht="15.75" customHeight="1">
      <c r="D203" s="12"/>
      <c r="E203" s="12"/>
      <c r="F203" s="12"/>
      <c r="G203" s="12"/>
      <c r="H203" s="12"/>
    </row>
    <row r="204" ht="15.75" customHeight="1">
      <c r="D204" s="12"/>
      <c r="E204" s="12"/>
      <c r="F204" s="12"/>
      <c r="G204" s="12"/>
      <c r="H204" s="12"/>
    </row>
    <row r="205" ht="15.75" customHeight="1">
      <c r="D205" s="12"/>
      <c r="E205" s="12"/>
      <c r="F205" s="12"/>
      <c r="G205" s="12"/>
      <c r="H205" s="12"/>
    </row>
    <row r="206" ht="15.75" customHeight="1">
      <c r="D206" s="12"/>
      <c r="E206" s="12"/>
      <c r="F206" s="12"/>
      <c r="G206" s="12"/>
      <c r="H206" s="12"/>
    </row>
    <row r="207" ht="15.75" customHeight="1">
      <c r="D207" s="12"/>
      <c r="E207" s="12"/>
      <c r="F207" s="12"/>
      <c r="G207" s="12"/>
      <c r="H207" s="12"/>
    </row>
    <row r="208" ht="15.75" customHeight="1">
      <c r="D208" s="12"/>
      <c r="E208" s="12"/>
      <c r="F208" s="12"/>
      <c r="G208" s="12"/>
      <c r="H208" s="12"/>
    </row>
    <row r="209" ht="15.75" customHeight="1">
      <c r="D209" s="12"/>
      <c r="E209" s="12"/>
      <c r="F209" s="12"/>
      <c r="G209" s="12"/>
      <c r="H209" s="12"/>
    </row>
    <row r="210" ht="15.75" customHeight="1">
      <c r="D210" s="12"/>
      <c r="E210" s="12"/>
      <c r="F210" s="12"/>
      <c r="G210" s="12"/>
      <c r="H210" s="12"/>
    </row>
    <row r="211" ht="15.75" customHeight="1">
      <c r="D211" s="12"/>
      <c r="E211" s="12"/>
      <c r="F211" s="12"/>
      <c r="G211" s="12"/>
      <c r="H211" s="12"/>
    </row>
    <row r="212" ht="15.75" customHeight="1">
      <c r="D212" s="12"/>
      <c r="E212" s="12"/>
      <c r="F212" s="12"/>
      <c r="G212" s="12"/>
      <c r="H212" s="12"/>
    </row>
    <row r="213" ht="15.75" customHeight="1">
      <c r="D213" s="12"/>
      <c r="E213" s="12"/>
      <c r="F213" s="12"/>
      <c r="G213" s="12"/>
      <c r="H213" s="12"/>
    </row>
    <row r="214" ht="15.75" customHeight="1">
      <c r="D214" s="12"/>
      <c r="E214" s="12"/>
      <c r="F214" s="12"/>
      <c r="G214" s="12"/>
      <c r="H214" s="12"/>
    </row>
    <row r="215" ht="15.75" customHeight="1">
      <c r="D215" s="12"/>
      <c r="E215" s="12"/>
      <c r="F215" s="12"/>
      <c r="G215" s="12"/>
      <c r="H215" s="12"/>
    </row>
    <row r="216" ht="15.75" customHeight="1">
      <c r="D216" s="12"/>
      <c r="E216" s="12"/>
      <c r="F216" s="12"/>
      <c r="G216" s="12"/>
      <c r="H216" s="12"/>
    </row>
    <row r="217" ht="15.75" customHeight="1">
      <c r="D217" s="12"/>
      <c r="E217" s="12"/>
      <c r="F217" s="12"/>
      <c r="G217" s="12"/>
      <c r="H217" s="12"/>
    </row>
    <row r="218" ht="15.75" customHeight="1">
      <c r="D218" s="12"/>
      <c r="E218" s="12"/>
      <c r="F218" s="12"/>
      <c r="G218" s="12"/>
      <c r="H218" s="12"/>
    </row>
    <row r="219" ht="15.75" customHeight="1">
      <c r="D219" s="12"/>
      <c r="E219" s="12"/>
      <c r="F219" s="12"/>
      <c r="G219" s="12"/>
      <c r="H219" s="12"/>
    </row>
    <row r="220" ht="15.75" customHeight="1">
      <c r="D220" s="12"/>
      <c r="E220" s="12"/>
      <c r="F220" s="12"/>
      <c r="G220" s="12"/>
      <c r="H220" s="12"/>
    </row>
    <row r="221" ht="15.75" customHeight="1">
      <c r="D221" s="12"/>
      <c r="E221" s="12"/>
      <c r="F221" s="12"/>
      <c r="G221" s="12"/>
      <c r="H221" s="1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2.86"/>
    <col customWidth="1" min="3" max="3" width="8.29"/>
    <col customWidth="1" min="4" max="4" width="8.86"/>
    <col customWidth="1" min="5" max="5" width="15.57"/>
    <col customWidth="1" min="6" max="6" width="15.14"/>
    <col customWidth="1" min="7" max="7" width="16.43"/>
    <col customWidth="1" min="8" max="8" width="15.29"/>
  </cols>
  <sheetData>
    <row r="1">
      <c r="A1" s="1" t="s">
        <v>271</v>
      </c>
      <c r="B1" s="1"/>
      <c r="C1" s="1"/>
      <c r="D1" s="110" t="s">
        <v>272</v>
      </c>
      <c r="E1" s="111" t="s">
        <v>11</v>
      </c>
      <c r="F1" s="110" t="s">
        <v>5</v>
      </c>
      <c r="G1" s="110" t="s">
        <v>7</v>
      </c>
      <c r="H1" s="110" t="s">
        <v>8</v>
      </c>
      <c r="I1" s="110" t="s">
        <v>9</v>
      </c>
    </row>
    <row r="2">
      <c r="A2" s="14" t="s">
        <v>240</v>
      </c>
      <c r="E2" s="12"/>
      <c r="F2" s="59"/>
      <c r="G2" s="46"/>
      <c r="H2" s="46"/>
    </row>
    <row r="3">
      <c r="B3" t="s">
        <v>273</v>
      </c>
      <c r="E3" s="59">
        <v>34000.0</v>
      </c>
      <c r="F3" s="59">
        <v>45409.0</v>
      </c>
      <c r="G3" s="46">
        <v>47593.0</v>
      </c>
      <c r="H3" s="46">
        <v>47593.0</v>
      </c>
      <c r="I3" s="46">
        <v>49012.6</v>
      </c>
    </row>
    <row r="4">
      <c r="B4" t="s">
        <v>274</v>
      </c>
      <c r="E4" s="12">
        <v>38005.51</v>
      </c>
      <c r="F4" s="59">
        <v>39039.0</v>
      </c>
      <c r="G4" s="46">
        <v>40950.0</v>
      </c>
      <c r="H4" s="59">
        <v>40950.0</v>
      </c>
      <c r="I4" s="46">
        <v>42096.6</v>
      </c>
    </row>
    <row r="5">
      <c r="B5" t="s">
        <v>275</v>
      </c>
      <c r="E5" s="12">
        <v>33327.62</v>
      </c>
      <c r="F5" s="59">
        <v>40950.0</v>
      </c>
      <c r="G5" s="46">
        <v>42952.0</v>
      </c>
      <c r="H5" s="46">
        <v>42952.0</v>
      </c>
      <c r="I5" s="46">
        <v>44226.0</v>
      </c>
    </row>
    <row r="6">
      <c r="B6" t="s">
        <v>276</v>
      </c>
      <c r="E6" s="151">
        <v>9700.0</v>
      </c>
      <c r="F6" s="151">
        <v>0.0</v>
      </c>
      <c r="G6" s="152">
        <v>0.0</v>
      </c>
      <c r="H6" s="152">
        <v>0.0</v>
      </c>
      <c r="I6" s="152">
        <v>0.0</v>
      </c>
    </row>
    <row r="7">
      <c r="A7" s="10" t="s">
        <v>246</v>
      </c>
      <c r="E7" s="40">
        <f t="shared" ref="E7:I7" si="1">SUM(E3:E6)</f>
        <v>115033.13</v>
      </c>
      <c r="F7" s="153">
        <f t="shared" si="1"/>
        <v>125398</v>
      </c>
      <c r="G7" s="154">
        <f t="shared" si="1"/>
        <v>131495</v>
      </c>
      <c r="H7" s="154">
        <f t="shared" si="1"/>
        <v>131495</v>
      </c>
      <c r="I7" s="154">
        <f t="shared" si="1"/>
        <v>135335.2</v>
      </c>
    </row>
    <row r="8">
      <c r="E8" s="12"/>
      <c r="F8" s="59"/>
      <c r="G8" s="46"/>
      <c r="H8" s="46"/>
      <c r="I8" s="46"/>
    </row>
    <row r="9">
      <c r="A9" s="14" t="s">
        <v>279</v>
      </c>
      <c r="E9" s="12"/>
      <c r="F9" s="59"/>
      <c r="G9" s="46"/>
      <c r="H9" s="46"/>
      <c r="I9" s="46"/>
    </row>
    <row r="10">
      <c r="B10" t="s">
        <v>280</v>
      </c>
      <c r="E10" s="12">
        <v>1704.0</v>
      </c>
      <c r="F10" s="59">
        <v>1704.0</v>
      </c>
      <c r="G10" s="46">
        <v>1704.0</v>
      </c>
      <c r="H10" s="46">
        <v>1704.0</v>
      </c>
      <c r="I10" s="46">
        <v>1704.0</v>
      </c>
    </row>
    <row r="11">
      <c r="B11" t="s">
        <v>158</v>
      </c>
      <c r="E11" s="12">
        <v>1706.0</v>
      </c>
      <c r="F11" s="46">
        <v>1809.0</v>
      </c>
      <c r="G11" s="46">
        <v>1809.0</v>
      </c>
      <c r="H11" s="46">
        <v>1809.0</v>
      </c>
      <c r="I11" s="46">
        <v>1866.0</v>
      </c>
    </row>
    <row r="12">
      <c r="B12" t="s">
        <v>283</v>
      </c>
      <c r="E12" s="12">
        <v>13799.42</v>
      </c>
      <c r="F12" s="46">
        <v>14202.5</v>
      </c>
      <c r="G12" s="46">
        <v>14757.0</v>
      </c>
      <c r="H12" s="46">
        <v>14757.0</v>
      </c>
      <c r="I12" s="46">
        <v>10826.92</v>
      </c>
    </row>
    <row r="13">
      <c r="B13" t="s">
        <v>284</v>
      </c>
      <c r="E13" s="12"/>
      <c r="F13" s="46">
        <v>1000.0</v>
      </c>
      <c r="G13" s="46">
        <v>750.0</v>
      </c>
      <c r="H13" s="46">
        <v>750.0</v>
      </c>
      <c r="I13" s="46">
        <v>750.0</v>
      </c>
    </row>
    <row r="14">
      <c r="A14" s="10" t="s">
        <v>286</v>
      </c>
      <c r="E14" s="40">
        <f>SUM(E10:E12)</f>
        <v>17209.42</v>
      </c>
      <c r="F14" s="153">
        <f t="shared" ref="F14:I14" si="2">SUM(F10:F13)</f>
        <v>18715.5</v>
      </c>
      <c r="G14" s="154">
        <f t="shared" si="2"/>
        <v>19020</v>
      </c>
      <c r="H14" s="154">
        <f t="shared" si="2"/>
        <v>19020</v>
      </c>
      <c r="I14" s="154">
        <f t="shared" si="2"/>
        <v>15146.92</v>
      </c>
    </row>
    <row r="15">
      <c r="E15" s="12"/>
      <c r="F15" s="59"/>
      <c r="G15" s="59"/>
      <c r="H15" s="59"/>
      <c r="I15" s="59"/>
    </row>
    <row r="16">
      <c r="A16" s="73" t="s">
        <v>288</v>
      </c>
      <c r="B16" s="74"/>
      <c r="C16" s="74"/>
      <c r="D16" s="74"/>
      <c r="E16" s="76">
        <f t="shared" ref="E16:I16" si="3">E14+E7</f>
        <v>132242.55</v>
      </c>
      <c r="F16" s="76">
        <f t="shared" si="3"/>
        <v>144113.5</v>
      </c>
      <c r="G16" s="76">
        <f t="shared" si="3"/>
        <v>150515</v>
      </c>
      <c r="H16" s="76">
        <f t="shared" si="3"/>
        <v>150515</v>
      </c>
      <c r="I16" s="76">
        <f t="shared" si="3"/>
        <v>150482.12</v>
      </c>
    </row>
    <row r="17">
      <c r="E17" s="12"/>
    </row>
    <row r="18">
      <c r="E18" s="12"/>
    </row>
    <row r="19">
      <c r="E19" s="12"/>
    </row>
    <row r="20">
      <c r="E20" s="12"/>
    </row>
    <row r="21" ht="15.75" customHeight="1">
      <c r="E21" s="12"/>
    </row>
    <row r="22" ht="15.75" customHeight="1">
      <c r="E22" s="12"/>
    </row>
    <row r="23" ht="15.75" customHeight="1">
      <c r="E23" s="12"/>
    </row>
    <row r="24" ht="15.75" customHeight="1">
      <c r="E24" s="12"/>
    </row>
    <row r="25" ht="15.75" customHeight="1">
      <c r="E25" s="12"/>
    </row>
    <row r="26" ht="15.75" customHeight="1">
      <c r="E26" s="12"/>
    </row>
    <row r="27" ht="15.75" customHeight="1">
      <c r="E27" s="12"/>
    </row>
    <row r="28" ht="15.75" customHeight="1">
      <c r="E28" s="12"/>
    </row>
    <row r="29" ht="15.75" customHeight="1">
      <c r="E29" s="12"/>
    </row>
    <row r="30" ht="15.75" customHeight="1">
      <c r="E30" s="12"/>
    </row>
    <row r="31" ht="15.75" customHeight="1">
      <c r="E31" s="12"/>
    </row>
    <row r="32" ht="15.75" customHeight="1">
      <c r="E32" s="12"/>
    </row>
    <row r="33" ht="15.75" customHeight="1">
      <c r="E33" s="12"/>
    </row>
    <row r="34" ht="15.75" customHeight="1">
      <c r="E34" s="12"/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.43"/>
    <col customWidth="1" min="4" max="4" width="8.86"/>
    <col customWidth="1" min="5" max="5" width="15.57"/>
    <col customWidth="1" min="6" max="6" width="16.43"/>
    <col customWidth="1" min="7" max="7" width="15.43"/>
    <col customWidth="1" min="8" max="8" width="15.86"/>
  </cols>
  <sheetData>
    <row r="1">
      <c r="A1" s="1" t="s">
        <v>277</v>
      </c>
      <c r="B1" s="1"/>
      <c r="C1" s="1"/>
      <c r="D1" s="110" t="s">
        <v>278</v>
      </c>
      <c r="E1" s="111" t="s">
        <v>11</v>
      </c>
      <c r="F1" s="110" t="s">
        <v>5</v>
      </c>
      <c r="G1" s="110" t="s">
        <v>7</v>
      </c>
      <c r="H1" s="110" t="s">
        <v>8</v>
      </c>
      <c r="I1" s="110" t="s">
        <v>9</v>
      </c>
    </row>
    <row r="2">
      <c r="A2" s="10"/>
      <c r="B2" s="10"/>
      <c r="C2" s="10"/>
      <c r="D2" s="11"/>
      <c r="E2" s="40"/>
      <c r="F2" s="40"/>
      <c r="G2" s="148"/>
      <c r="H2" s="148"/>
      <c r="I2" s="148"/>
    </row>
    <row r="3">
      <c r="A3" t="s">
        <v>281</v>
      </c>
      <c r="E3" s="12">
        <v>20000.0</v>
      </c>
      <c r="F3" s="46">
        <v>33000.0</v>
      </c>
      <c r="G3" s="46">
        <v>0.0</v>
      </c>
      <c r="H3" s="46">
        <v>0.0</v>
      </c>
      <c r="I3" s="46">
        <v>0.0</v>
      </c>
    </row>
    <row r="4">
      <c r="A4" t="s">
        <v>282</v>
      </c>
      <c r="E4" s="12">
        <v>5000.0</v>
      </c>
      <c r="F4" s="59">
        <v>5000.0</v>
      </c>
      <c r="G4" s="46">
        <v>5000.0</v>
      </c>
      <c r="H4" s="46">
        <v>8643.0</v>
      </c>
      <c r="I4" s="46">
        <v>5000.0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>
      <c r="A5" s="26" t="s">
        <v>285</v>
      </c>
      <c r="H5" s="81">
        <v>7500.0</v>
      </c>
      <c r="I5" s="81"/>
    </row>
    <row r="6">
      <c r="A6" s="73" t="s">
        <v>287</v>
      </c>
      <c r="B6" s="74"/>
      <c r="C6" s="74"/>
      <c r="D6" s="74"/>
      <c r="E6" s="76">
        <f t="shared" ref="E6:G6" si="1">E3+E4</f>
        <v>25000</v>
      </c>
      <c r="F6" s="76">
        <f t="shared" si="1"/>
        <v>38000</v>
      </c>
      <c r="G6" s="76">
        <f t="shared" si="1"/>
        <v>5000</v>
      </c>
      <c r="H6" s="76">
        <f t="shared" ref="H6:I6" si="2">SUM(H2:H5)</f>
        <v>16143</v>
      </c>
      <c r="I6" s="76">
        <f t="shared" si="2"/>
        <v>5000</v>
      </c>
    </row>
    <row r="7">
      <c r="E7" s="12"/>
    </row>
    <row r="8">
      <c r="E8" s="12"/>
    </row>
    <row r="9">
      <c r="E9" s="12"/>
    </row>
    <row r="10">
      <c r="E10" s="12"/>
    </row>
    <row r="11">
      <c r="E11" s="12"/>
    </row>
    <row r="12">
      <c r="E12" s="12"/>
    </row>
    <row r="13">
      <c r="E13" s="12"/>
    </row>
    <row r="14">
      <c r="E14" s="12"/>
    </row>
    <row r="15">
      <c r="E15" s="12"/>
    </row>
    <row r="16">
      <c r="E16" s="12"/>
    </row>
    <row r="17">
      <c r="E17" s="12"/>
    </row>
    <row r="18">
      <c r="E18" s="12"/>
    </row>
    <row r="19">
      <c r="E19" s="12"/>
    </row>
    <row r="20">
      <c r="E20" s="12"/>
    </row>
    <row r="21" ht="15.75" customHeight="1">
      <c r="E21" s="12"/>
    </row>
    <row r="22" ht="15.75" customHeight="1">
      <c r="E22" s="12"/>
    </row>
    <row r="23" ht="15.75" customHeight="1">
      <c r="E23" s="12"/>
    </row>
    <row r="24" ht="15.75" customHeight="1">
      <c r="E24" s="12"/>
    </row>
    <row r="25" ht="15.75" customHeight="1">
      <c r="E25" s="12"/>
    </row>
    <row r="26" ht="15.75" customHeight="1">
      <c r="E26" s="12"/>
    </row>
    <row r="27" ht="15.75" customHeight="1">
      <c r="E27" s="12"/>
    </row>
    <row r="28" ht="15.75" customHeight="1">
      <c r="E28" s="12"/>
    </row>
    <row r="29" ht="15.75" customHeight="1">
      <c r="E29" s="12"/>
    </row>
    <row r="30" ht="15.75" customHeight="1">
      <c r="E30" s="12"/>
    </row>
    <row r="31" ht="15.75" customHeight="1">
      <c r="E31" s="12"/>
    </row>
    <row r="32" ht="15.75" customHeight="1">
      <c r="E32" s="12"/>
    </row>
    <row r="33" ht="15.75" customHeight="1">
      <c r="E33" s="12"/>
    </row>
    <row r="34" ht="15.75" customHeight="1">
      <c r="E34" s="12"/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.0"/>
    <col customWidth="1" min="4" max="4" width="7.71"/>
    <col customWidth="1" min="5" max="5" width="15.0"/>
    <col customWidth="1" min="6" max="6" width="16.86"/>
    <col customWidth="1" min="7" max="7" width="14.14"/>
    <col customWidth="1" min="8" max="8" width="13.86"/>
  </cols>
  <sheetData>
    <row r="1">
      <c r="A1" s="1" t="s">
        <v>61</v>
      </c>
      <c r="B1" s="1"/>
      <c r="C1" s="1"/>
      <c r="D1" s="110" t="s">
        <v>299</v>
      </c>
      <c r="E1" s="155" t="s">
        <v>11</v>
      </c>
      <c r="F1" s="110" t="s">
        <v>306</v>
      </c>
      <c r="G1" s="110" t="s">
        <v>7</v>
      </c>
      <c r="H1" s="110" t="s">
        <v>8</v>
      </c>
      <c r="I1" s="110" t="s">
        <v>9</v>
      </c>
    </row>
    <row r="2">
      <c r="E2" s="104"/>
      <c r="F2" s="104"/>
      <c r="G2" s="158"/>
      <c r="H2" s="158"/>
      <c r="I2" s="158"/>
    </row>
    <row r="3">
      <c r="A3" t="s">
        <v>312</v>
      </c>
      <c r="E3" s="104">
        <v>500.0</v>
      </c>
      <c r="F3" s="104">
        <v>500.0</v>
      </c>
      <c r="G3" s="158">
        <v>500.0</v>
      </c>
      <c r="H3" s="158">
        <v>500.0</v>
      </c>
      <c r="I3" s="158">
        <v>500.0</v>
      </c>
    </row>
    <row r="4">
      <c r="A4" t="s">
        <v>313</v>
      </c>
      <c r="E4" s="104"/>
      <c r="F4" s="158">
        <v>500.0</v>
      </c>
      <c r="G4" s="158">
        <v>500.0</v>
      </c>
      <c r="H4" s="158">
        <v>500.0</v>
      </c>
      <c r="I4" s="158">
        <v>500.0</v>
      </c>
    </row>
    <row r="5">
      <c r="A5" t="s">
        <v>314</v>
      </c>
      <c r="E5" s="104">
        <v>210.0</v>
      </c>
      <c r="F5" s="158">
        <v>210.0</v>
      </c>
      <c r="G5" s="158">
        <v>210.0</v>
      </c>
      <c r="H5" s="158">
        <v>210.0</v>
      </c>
      <c r="I5" s="158">
        <v>210.0</v>
      </c>
    </row>
    <row r="6">
      <c r="A6" t="s">
        <v>315</v>
      </c>
      <c r="E6" s="104"/>
      <c r="F6" s="158">
        <v>500.0</v>
      </c>
      <c r="G6" s="158"/>
      <c r="H6" s="158"/>
      <c r="I6" s="158"/>
    </row>
    <row r="7">
      <c r="A7" t="s">
        <v>316</v>
      </c>
      <c r="E7" s="104"/>
      <c r="F7" s="158">
        <v>15000.0</v>
      </c>
      <c r="G7" s="158">
        <v>0.0</v>
      </c>
      <c r="H7" s="158">
        <v>0.0</v>
      </c>
      <c r="I7" s="158">
        <v>0.0</v>
      </c>
    </row>
    <row r="8">
      <c r="A8" t="s">
        <v>317</v>
      </c>
      <c r="E8" s="104">
        <v>1650.0</v>
      </c>
      <c r="F8" s="158">
        <v>1650.0</v>
      </c>
      <c r="G8" s="158">
        <v>1650.0</v>
      </c>
      <c r="H8" s="158">
        <v>1650.0</v>
      </c>
      <c r="I8" s="158">
        <v>1650.0</v>
      </c>
    </row>
    <row r="9">
      <c r="A9" s="73" t="s">
        <v>318</v>
      </c>
      <c r="B9" s="74"/>
      <c r="C9" s="74"/>
      <c r="D9" s="74"/>
      <c r="E9" s="161">
        <f t="shared" ref="E9:I9" si="1">SUM(E3:E8)</f>
        <v>2360</v>
      </c>
      <c r="F9" s="161">
        <f t="shared" si="1"/>
        <v>18360</v>
      </c>
      <c r="G9" s="161">
        <f t="shared" si="1"/>
        <v>2860</v>
      </c>
      <c r="H9" s="161">
        <f t="shared" si="1"/>
        <v>2860</v>
      </c>
      <c r="I9" s="161">
        <f t="shared" si="1"/>
        <v>2860</v>
      </c>
    </row>
    <row r="10">
      <c r="E10" s="104"/>
    </row>
    <row r="11">
      <c r="E11" s="104"/>
    </row>
    <row r="12">
      <c r="E12" s="104"/>
    </row>
    <row r="13">
      <c r="E13" s="104"/>
    </row>
    <row r="14">
      <c r="E14" s="104"/>
    </row>
    <row r="15">
      <c r="E15" s="104"/>
    </row>
    <row r="16">
      <c r="E16" s="104"/>
    </row>
    <row r="17">
      <c r="E17" s="104"/>
    </row>
    <row r="18">
      <c r="E18" s="104"/>
    </row>
    <row r="19">
      <c r="E19" s="104"/>
    </row>
    <row r="20">
      <c r="E20" s="104"/>
    </row>
    <row r="21" ht="15.75" customHeight="1">
      <c r="E21" s="104"/>
    </row>
    <row r="22" ht="15.75" customHeight="1">
      <c r="E22" s="104"/>
    </row>
    <row r="23" ht="15.75" customHeight="1">
      <c r="E23" s="104"/>
    </row>
    <row r="24" ht="15.75" customHeight="1">
      <c r="E24" s="104"/>
    </row>
    <row r="25" ht="15.75" customHeight="1">
      <c r="E25" s="104"/>
    </row>
    <row r="26" ht="15.75" customHeight="1">
      <c r="E26" s="104"/>
    </row>
    <row r="27" ht="15.75" customHeight="1">
      <c r="E27" s="104"/>
    </row>
    <row r="28" ht="15.75" customHeight="1">
      <c r="E28" s="104"/>
    </row>
    <row r="29" ht="15.75" customHeight="1">
      <c r="E29" s="104"/>
    </row>
    <row r="30" ht="15.75" customHeight="1">
      <c r="E30" s="104"/>
    </row>
    <row r="31" ht="15.75" customHeight="1">
      <c r="E31" s="104"/>
    </row>
    <row r="32" ht="15.75" customHeight="1">
      <c r="E32" s="104"/>
    </row>
    <row r="33" ht="15.75" customHeight="1">
      <c r="E33" s="104"/>
    </row>
    <row r="34" ht="15.75" customHeight="1">
      <c r="E34" s="104"/>
    </row>
    <row r="35" ht="15.75" customHeight="1">
      <c r="E35" s="104"/>
    </row>
    <row r="36" ht="15.75" customHeight="1">
      <c r="E36" s="104"/>
    </row>
    <row r="37" ht="15.75" customHeight="1">
      <c r="E37" s="104"/>
    </row>
    <row r="38" ht="15.75" customHeight="1">
      <c r="E38" s="104"/>
    </row>
    <row r="39" ht="15.75" customHeight="1">
      <c r="E39" s="104"/>
    </row>
    <row r="40" ht="15.75" customHeight="1">
      <c r="E40" s="104"/>
    </row>
    <row r="41" ht="15.75" customHeight="1">
      <c r="E41" s="104"/>
    </row>
    <row r="42" ht="15.75" customHeight="1">
      <c r="E42" s="104"/>
    </row>
    <row r="43" ht="15.75" customHeight="1">
      <c r="E43" s="104"/>
    </row>
    <row r="44" ht="15.75" customHeight="1">
      <c r="E44" s="104"/>
    </row>
    <row r="45" ht="15.75" customHeight="1">
      <c r="E45" s="104"/>
    </row>
    <row r="46" ht="15.75" customHeight="1">
      <c r="E46" s="104"/>
    </row>
    <row r="47" ht="15.75" customHeight="1">
      <c r="E47" s="104"/>
    </row>
    <row r="48" ht="15.75" customHeight="1">
      <c r="E48" s="104"/>
    </row>
    <row r="49" ht="15.75" customHeight="1">
      <c r="E49" s="104"/>
    </row>
    <row r="50" ht="15.75" customHeight="1">
      <c r="E50" s="104"/>
    </row>
    <row r="51" ht="15.75" customHeight="1">
      <c r="E51" s="104"/>
    </row>
    <row r="52" ht="15.75" customHeight="1">
      <c r="E52" s="104"/>
    </row>
    <row r="53" ht="15.75" customHeight="1">
      <c r="E53" s="104"/>
    </row>
    <row r="54" ht="15.75" customHeight="1">
      <c r="E54" s="104"/>
    </row>
    <row r="55" ht="15.75" customHeight="1">
      <c r="E55" s="104"/>
    </row>
    <row r="56" ht="15.75" customHeight="1">
      <c r="E56" s="104"/>
    </row>
    <row r="57" ht="15.75" customHeight="1">
      <c r="E57" s="104"/>
    </row>
    <row r="58" ht="15.75" customHeight="1">
      <c r="E58" s="104"/>
    </row>
    <row r="59" ht="15.75" customHeight="1">
      <c r="E59" s="104"/>
    </row>
    <row r="60" ht="15.75" customHeight="1">
      <c r="E60" s="104"/>
    </row>
    <row r="61" ht="15.75" customHeight="1">
      <c r="E61" s="104"/>
    </row>
    <row r="62" ht="15.75" customHeight="1">
      <c r="E62" s="104"/>
    </row>
    <row r="63" ht="15.75" customHeight="1">
      <c r="E63" s="104"/>
    </row>
    <row r="64" ht="15.75" customHeight="1">
      <c r="E64" s="104"/>
    </row>
    <row r="65" ht="15.75" customHeight="1">
      <c r="E65" s="104"/>
    </row>
    <row r="66" ht="15.75" customHeight="1">
      <c r="E66" s="104"/>
    </row>
    <row r="67" ht="15.75" customHeight="1">
      <c r="E67" s="104"/>
    </row>
    <row r="68" ht="15.75" customHeight="1">
      <c r="E68" s="104"/>
    </row>
    <row r="69" ht="15.75" customHeight="1">
      <c r="E69" s="104"/>
    </row>
    <row r="70" ht="15.75" customHeight="1">
      <c r="E70" s="104"/>
    </row>
    <row r="71" ht="15.75" customHeight="1">
      <c r="E71" s="104"/>
    </row>
    <row r="72" ht="15.75" customHeight="1">
      <c r="E72" s="104"/>
    </row>
    <row r="73" ht="15.75" customHeight="1">
      <c r="E73" s="104"/>
    </row>
    <row r="74" ht="15.75" customHeight="1">
      <c r="E74" s="104"/>
    </row>
    <row r="75" ht="15.75" customHeight="1">
      <c r="E75" s="104"/>
    </row>
    <row r="76" ht="15.75" customHeight="1">
      <c r="E76" s="104"/>
    </row>
    <row r="77" ht="15.75" customHeight="1">
      <c r="E77" s="104"/>
    </row>
    <row r="78" ht="15.75" customHeight="1">
      <c r="E78" s="104"/>
    </row>
    <row r="79" ht="15.75" customHeight="1">
      <c r="E79" s="104"/>
    </row>
    <row r="80" ht="15.75" customHeight="1">
      <c r="E80" s="104"/>
    </row>
    <row r="81" ht="15.75" customHeight="1">
      <c r="E81" s="104"/>
    </row>
    <row r="82" ht="15.75" customHeight="1">
      <c r="E82" s="104"/>
    </row>
    <row r="83" ht="15.75" customHeight="1">
      <c r="E83" s="104"/>
    </row>
    <row r="84" ht="15.75" customHeight="1">
      <c r="E84" s="104"/>
    </row>
    <row r="85" ht="15.75" customHeight="1">
      <c r="E85" s="104"/>
    </row>
    <row r="86" ht="15.75" customHeight="1">
      <c r="E86" s="104"/>
    </row>
    <row r="87" ht="15.75" customHeight="1">
      <c r="E87" s="104"/>
    </row>
    <row r="88" ht="15.75" customHeight="1">
      <c r="E88" s="104"/>
    </row>
    <row r="89" ht="15.75" customHeight="1">
      <c r="E89" s="104"/>
    </row>
    <row r="90" ht="15.75" customHeight="1">
      <c r="E90" s="104"/>
    </row>
    <row r="91" ht="15.75" customHeight="1">
      <c r="E91" s="104"/>
    </row>
    <row r="92" ht="15.75" customHeight="1">
      <c r="E92" s="104"/>
    </row>
    <row r="93" ht="15.75" customHeight="1">
      <c r="E93" s="104"/>
    </row>
    <row r="94" ht="15.75" customHeight="1">
      <c r="E94" s="104"/>
    </row>
    <row r="95" ht="15.75" customHeight="1">
      <c r="E95" s="104"/>
    </row>
    <row r="96" ht="15.75" customHeight="1">
      <c r="E96" s="104"/>
    </row>
    <row r="97" ht="15.75" customHeight="1">
      <c r="E97" s="104"/>
    </row>
    <row r="98" ht="15.75" customHeight="1">
      <c r="E98" s="104"/>
    </row>
    <row r="99" ht="15.75" customHeight="1">
      <c r="E99" s="104"/>
    </row>
    <row r="100" ht="15.75" customHeight="1">
      <c r="E100" s="104"/>
    </row>
    <row r="101" ht="15.75" customHeight="1">
      <c r="E101" s="104"/>
    </row>
    <row r="102" ht="15.75" customHeight="1">
      <c r="E102" s="104"/>
    </row>
    <row r="103" ht="15.75" customHeight="1">
      <c r="E103" s="104"/>
    </row>
    <row r="104" ht="15.75" customHeight="1">
      <c r="E104" s="104"/>
    </row>
    <row r="105" ht="15.75" customHeight="1">
      <c r="E105" s="104"/>
    </row>
    <row r="106" ht="15.75" customHeight="1">
      <c r="E106" s="104"/>
    </row>
    <row r="107" ht="15.75" customHeight="1">
      <c r="E107" s="104"/>
    </row>
    <row r="108" ht="15.75" customHeight="1">
      <c r="E108" s="104"/>
    </row>
    <row r="109" ht="15.75" customHeight="1">
      <c r="E109" s="104"/>
    </row>
    <row r="110" ht="15.75" customHeight="1">
      <c r="E110" s="104"/>
    </row>
    <row r="111" ht="15.75" customHeight="1">
      <c r="E111" s="104"/>
    </row>
    <row r="112" ht="15.75" customHeight="1">
      <c r="E112" s="104"/>
    </row>
    <row r="113" ht="15.75" customHeight="1">
      <c r="E113" s="104"/>
    </row>
    <row r="114" ht="15.75" customHeight="1">
      <c r="E114" s="104"/>
    </row>
    <row r="115" ht="15.75" customHeight="1">
      <c r="E115" s="104"/>
    </row>
    <row r="116" ht="15.75" customHeight="1">
      <c r="E116" s="104"/>
    </row>
    <row r="117" ht="15.75" customHeight="1">
      <c r="E117" s="104"/>
    </row>
    <row r="118" ht="15.75" customHeight="1">
      <c r="E118" s="104"/>
    </row>
    <row r="119" ht="15.75" customHeight="1">
      <c r="E119" s="104"/>
    </row>
    <row r="120" ht="15.75" customHeight="1">
      <c r="E120" s="104"/>
    </row>
    <row r="121" ht="15.75" customHeight="1">
      <c r="E121" s="104"/>
    </row>
    <row r="122" ht="15.75" customHeight="1">
      <c r="E122" s="104"/>
    </row>
    <row r="123" ht="15.75" customHeight="1">
      <c r="E123" s="104"/>
    </row>
    <row r="124" ht="15.75" customHeight="1">
      <c r="E124" s="104"/>
    </row>
    <row r="125" ht="15.75" customHeight="1">
      <c r="E125" s="104"/>
    </row>
    <row r="126" ht="15.75" customHeight="1">
      <c r="E126" s="104"/>
    </row>
    <row r="127" ht="15.75" customHeight="1">
      <c r="E127" s="104"/>
    </row>
    <row r="128" ht="15.75" customHeight="1">
      <c r="E128" s="104"/>
    </row>
    <row r="129" ht="15.75" customHeight="1">
      <c r="E129" s="104"/>
    </row>
    <row r="130" ht="15.75" customHeight="1">
      <c r="E130" s="104"/>
    </row>
    <row r="131" ht="15.75" customHeight="1">
      <c r="E131" s="104"/>
    </row>
    <row r="132" ht="15.75" customHeight="1">
      <c r="E132" s="104"/>
    </row>
    <row r="133" ht="15.75" customHeight="1">
      <c r="E133" s="104"/>
    </row>
    <row r="134" ht="15.75" customHeight="1">
      <c r="E134" s="104"/>
    </row>
    <row r="135" ht="15.75" customHeight="1">
      <c r="E135" s="104"/>
    </row>
    <row r="136" ht="15.75" customHeight="1">
      <c r="E136" s="104"/>
    </row>
    <row r="137" ht="15.75" customHeight="1">
      <c r="E137" s="104"/>
    </row>
    <row r="138" ht="15.75" customHeight="1">
      <c r="E138" s="104"/>
    </row>
    <row r="139" ht="15.75" customHeight="1">
      <c r="E139" s="104"/>
    </row>
    <row r="140" ht="15.75" customHeight="1">
      <c r="E140" s="104"/>
    </row>
    <row r="141" ht="15.75" customHeight="1">
      <c r="E141" s="104"/>
    </row>
    <row r="142" ht="15.75" customHeight="1">
      <c r="E142" s="104"/>
    </row>
    <row r="143" ht="15.75" customHeight="1">
      <c r="E143" s="104"/>
    </row>
    <row r="144" ht="15.75" customHeight="1">
      <c r="E144" s="104"/>
    </row>
    <row r="145" ht="15.75" customHeight="1">
      <c r="E145" s="104"/>
    </row>
    <row r="146" ht="15.75" customHeight="1">
      <c r="E146" s="104"/>
    </row>
    <row r="147" ht="15.75" customHeight="1">
      <c r="E147" s="104"/>
    </row>
    <row r="148" ht="15.75" customHeight="1">
      <c r="E148" s="104"/>
    </row>
    <row r="149" ht="15.75" customHeight="1">
      <c r="E149" s="104"/>
    </row>
    <row r="150" ht="15.75" customHeight="1">
      <c r="E150" s="104"/>
    </row>
    <row r="151" ht="15.75" customHeight="1">
      <c r="E151" s="104"/>
    </row>
    <row r="152" ht="15.75" customHeight="1">
      <c r="E152" s="104"/>
    </row>
    <row r="153" ht="15.75" customHeight="1">
      <c r="E153" s="104"/>
    </row>
    <row r="154" ht="15.75" customHeight="1">
      <c r="E154" s="104"/>
    </row>
    <row r="155" ht="15.75" customHeight="1">
      <c r="E155" s="104"/>
    </row>
    <row r="156" ht="15.75" customHeight="1">
      <c r="E156" s="104"/>
    </row>
    <row r="157" ht="15.75" customHeight="1">
      <c r="E157" s="104"/>
    </row>
    <row r="158" ht="15.75" customHeight="1">
      <c r="E158" s="104"/>
    </row>
    <row r="159" ht="15.75" customHeight="1">
      <c r="E159" s="104"/>
    </row>
    <row r="160" ht="15.75" customHeight="1">
      <c r="E160" s="104"/>
    </row>
    <row r="161" ht="15.75" customHeight="1">
      <c r="E161" s="104"/>
    </row>
    <row r="162" ht="15.75" customHeight="1">
      <c r="E162" s="104"/>
    </row>
    <row r="163" ht="15.75" customHeight="1">
      <c r="E163" s="104"/>
    </row>
    <row r="164" ht="15.75" customHeight="1">
      <c r="E164" s="104"/>
    </row>
    <row r="165" ht="15.75" customHeight="1">
      <c r="E165" s="104"/>
    </row>
    <row r="166" ht="15.75" customHeight="1">
      <c r="E166" s="104"/>
    </row>
    <row r="167" ht="15.75" customHeight="1">
      <c r="E167" s="104"/>
    </row>
    <row r="168" ht="15.75" customHeight="1">
      <c r="E168" s="104"/>
    </row>
    <row r="169" ht="15.75" customHeight="1">
      <c r="E169" s="104"/>
    </row>
    <row r="170" ht="15.75" customHeight="1">
      <c r="E170" s="104"/>
    </row>
    <row r="171" ht="15.75" customHeight="1">
      <c r="E171" s="104"/>
    </row>
    <row r="172" ht="15.75" customHeight="1">
      <c r="E172" s="104"/>
    </row>
    <row r="173" ht="15.75" customHeight="1">
      <c r="E173" s="104"/>
    </row>
    <row r="174" ht="15.75" customHeight="1">
      <c r="E174" s="104"/>
    </row>
    <row r="175" ht="15.75" customHeight="1">
      <c r="E175" s="104"/>
    </row>
    <row r="176" ht="15.75" customHeight="1">
      <c r="E176" s="104"/>
    </row>
    <row r="177" ht="15.75" customHeight="1">
      <c r="E177" s="104"/>
    </row>
    <row r="178" ht="15.75" customHeight="1">
      <c r="E178" s="104"/>
    </row>
    <row r="179" ht="15.75" customHeight="1">
      <c r="E179" s="104"/>
    </row>
    <row r="180" ht="15.75" customHeight="1">
      <c r="E180" s="104"/>
    </row>
    <row r="181" ht="15.75" customHeight="1">
      <c r="E181" s="104"/>
    </row>
    <row r="182" ht="15.75" customHeight="1">
      <c r="E182" s="104"/>
    </row>
    <row r="183" ht="15.75" customHeight="1">
      <c r="E183" s="104"/>
    </row>
    <row r="184" ht="15.75" customHeight="1">
      <c r="E184" s="104"/>
    </row>
    <row r="185" ht="15.75" customHeight="1">
      <c r="E185" s="104"/>
    </row>
    <row r="186" ht="15.75" customHeight="1">
      <c r="E186" s="104"/>
    </row>
    <row r="187" ht="15.75" customHeight="1">
      <c r="E187" s="104"/>
    </row>
    <row r="188" ht="15.75" customHeight="1">
      <c r="E188" s="104"/>
    </row>
    <row r="189" ht="15.75" customHeight="1">
      <c r="E189" s="104"/>
    </row>
    <row r="190" ht="15.75" customHeight="1">
      <c r="E190" s="104"/>
    </row>
    <row r="191" ht="15.75" customHeight="1">
      <c r="E191" s="104"/>
    </row>
    <row r="192" ht="15.75" customHeight="1">
      <c r="E192" s="104"/>
    </row>
    <row r="193" ht="15.75" customHeight="1">
      <c r="E193" s="104"/>
    </row>
    <row r="194" ht="15.75" customHeight="1">
      <c r="E194" s="104"/>
    </row>
    <row r="195" ht="15.75" customHeight="1">
      <c r="E195" s="104"/>
    </row>
    <row r="196" ht="15.75" customHeight="1">
      <c r="E196" s="104"/>
    </row>
    <row r="197" ht="15.75" customHeight="1">
      <c r="E197" s="104"/>
    </row>
    <row r="198" ht="15.75" customHeight="1">
      <c r="E198" s="104"/>
    </row>
    <row r="199" ht="15.75" customHeight="1">
      <c r="E199" s="104"/>
    </row>
    <row r="200" ht="15.75" customHeight="1">
      <c r="E200" s="104"/>
    </row>
    <row r="201" ht="15.75" customHeight="1">
      <c r="E201" s="104"/>
    </row>
    <row r="202" ht="15.75" customHeight="1">
      <c r="E202" s="104"/>
    </row>
    <row r="203" ht="15.75" customHeight="1">
      <c r="E203" s="104"/>
    </row>
    <row r="204" ht="15.75" customHeight="1">
      <c r="E204" s="104"/>
    </row>
    <row r="205" ht="15.75" customHeight="1">
      <c r="E205" s="104"/>
    </row>
    <row r="206" ht="15.75" customHeight="1">
      <c r="E206" s="104"/>
    </row>
    <row r="207" ht="15.75" customHeight="1">
      <c r="E207" s="104"/>
    </row>
    <row r="208" ht="15.75" customHeight="1">
      <c r="E208" s="104"/>
    </row>
    <row r="209" ht="15.75" customHeight="1">
      <c r="E209" s="104"/>
    </row>
    <row r="210" ht="15.75" customHeight="1">
      <c r="E210" s="104"/>
    </row>
    <row r="211" ht="15.75" customHeight="1">
      <c r="E211" s="104"/>
    </row>
    <row r="212" ht="15.75" customHeight="1">
      <c r="E212" s="104"/>
    </row>
    <row r="213" ht="15.75" customHeight="1">
      <c r="E213" s="104"/>
    </row>
    <row r="214" ht="15.75" customHeight="1">
      <c r="E214" s="104"/>
    </row>
    <row r="215" ht="15.75" customHeight="1">
      <c r="E215" s="104"/>
    </row>
    <row r="216" ht="15.75" customHeight="1">
      <c r="E216" s="104"/>
    </row>
    <row r="217" ht="15.75" customHeight="1">
      <c r="E217" s="104"/>
    </row>
    <row r="218" ht="15.75" customHeight="1">
      <c r="E218" s="104"/>
    </row>
    <row r="219" ht="15.75" customHeight="1">
      <c r="E219" s="104"/>
    </row>
    <row r="220" ht="15.75" customHeight="1">
      <c r="E220" s="10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2.71"/>
    <col customWidth="1" min="3" max="3" width="6.0"/>
    <col customWidth="1" min="4" max="4" width="8.86"/>
    <col customWidth="1" min="5" max="5" width="15.57"/>
    <col customWidth="1" min="6" max="6" width="15.71"/>
    <col customWidth="1" min="7" max="7" width="13.0"/>
    <col customWidth="1" min="8" max="8" width="13.71"/>
  </cols>
  <sheetData>
    <row r="1">
      <c r="A1" s="1" t="s">
        <v>111</v>
      </c>
      <c r="B1" s="1"/>
      <c r="C1" s="1"/>
      <c r="D1" s="110" t="s">
        <v>289</v>
      </c>
      <c r="E1" s="111" t="s">
        <v>11</v>
      </c>
      <c r="F1" s="110" t="s">
        <v>5</v>
      </c>
      <c r="G1" s="110" t="s">
        <v>7</v>
      </c>
      <c r="H1" s="110" t="s">
        <v>8</v>
      </c>
      <c r="I1" s="110" t="s">
        <v>9</v>
      </c>
    </row>
    <row r="2">
      <c r="E2" s="12"/>
      <c r="F2" s="12"/>
      <c r="G2" s="12"/>
      <c r="H2" s="12"/>
      <c r="I2" s="12"/>
    </row>
    <row r="3">
      <c r="A3" s="14" t="s">
        <v>290</v>
      </c>
      <c r="E3" s="12"/>
      <c r="F3" s="59"/>
      <c r="G3" s="46"/>
      <c r="H3" s="46"/>
      <c r="I3" s="46"/>
    </row>
    <row r="4">
      <c r="B4" t="s">
        <v>291</v>
      </c>
      <c r="E4" s="12">
        <v>74458.0</v>
      </c>
      <c r="F4" s="12">
        <v>77466.0</v>
      </c>
      <c r="G4" s="106">
        <v>79016.0</v>
      </c>
      <c r="H4" s="106">
        <v>79016.0</v>
      </c>
      <c r="I4" s="106">
        <v>79016.0</v>
      </c>
    </row>
    <row r="5">
      <c r="B5" t="s">
        <v>292</v>
      </c>
      <c r="E5" s="12">
        <v>23454.0</v>
      </c>
      <c r="F5" s="12">
        <v>19754.0</v>
      </c>
      <c r="G5" s="106">
        <v>20149.0</v>
      </c>
      <c r="H5" s="106">
        <v>20149.0</v>
      </c>
      <c r="I5" s="106">
        <v>20149.0</v>
      </c>
    </row>
    <row r="6">
      <c r="E6" s="12"/>
      <c r="F6" s="12"/>
      <c r="G6" s="106"/>
      <c r="H6" s="106"/>
      <c r="I6" s="106"/>
    </row>
    <row r="7">
      <c r="A7" s="14" t="s">
        <v>293</v>
      </c>
      <c r="E7" s="12"/>
      <c r="F7" s="12"/>
      <c r="G7" s="106"/>
      <c r="H7" s="106"/>
      <c r="I7" s="106"/>
    </row>
    <row r="8">
      <c r="A8" s="14"/>
      <c r="B8" t="s">
        <v>240</v>
      </c>
      <c r="E8" s="12">
        <v>20469.0</v>
      </c>
      <c r="F8" s="12">
        <v>21296.0</v>
      </c>
      <c r="G8" s="106">
        <v>21722.0</v>
      </c>
      <c r="H8" s="106">
        <v>21722.0</v>
      </c>
      <c r="I8" s="106">
        <v>21722.0</v>
      </c>
    </row>
    <row r="9">
      <c r="B9" t="s">
        <v>292</v>
      </c>
      <c r="E9" s="12">
        <v>6448.0</v>
      </c>
      <c r="F9" s="12">
        <v>5430.0</v>
      </c>
      <c r="G9" s="106">
        <v>5539.0</v>
      </c>
      <c r="H9" s="106">
        <v>5539.0</v>
      </c>
      <c r="I9" s="106">
        <v>5539.0</v>
      </c>
    </row>
    <row r="10">
      <c r="B10" t="s">
        <v>294</v>
      </c>
      <c r="E10" s="12">
        <v>5000.0</v>
      </c>
      <c r="F10" s="12">
        <v>5000.0</v>
      </c>
      <c r="G10" s="106">
        <v>5000.0</v>
      </c>
      <c r="H10" s="106">
        <v>5000.0</v>
      </c>
      <c r="I10" s="106">
        <v>5000.0</v>
      </c>
    </row>
    <row r="11">
      <c r="E11" s="12"/>
      <c r="F11" s="12"/>
      <c r="G11" s="106"/>
      <c r="H11" s="106"/>
      <c r="I11" s="106"/>
    </row>
    <row r="12">
      <c r="A12" s="14" t="s">
        <v>295</v>
      </c>
      <c r="E12" s="12"/>
      <c r="F12" s="12"/>
      <c r="G12" s="106"/>
      <c r="H12" s="106"/>
      <c r="I12" s="106"/>
    </row>
    <row r="13">
      <c r="B13" t="s">
        <v>296</v>
      </c>
      <c r="E13" s="12">
        <v>84139.0</v>
      </c>
      <c r="F13" s="12">
        <v>62000.0</v>
      </c>
      <c r="G13" s="106">
        <v>70500.0</v>
      </c>
      <c r="H13" s="106">
        <v>70500.0</v>
      </c>
      <c r="I13" s="106">
        <v>70500.0</v>
      </c>
    </row>
    <row r="14">
      <c r="B14" t="s">
        <v>297</v>
      </c>
      <c r="E14" s="12">
        <v>88014.0</v>
      </c>
      <c r="F14" s="12">
        <v>85000.0</v>
      </c>
      <c r="G14" s="106">
        <v>80500.0</v>
      </c>
      <c r="H14" s="106">
        <v>80500.0</v>
      </c>
      <c r="I14" s="106">
        <v>80500.0</v>
      </c>
    </row>
    <row r="15">
      <c r="B15" t="s">
        <v>298</v>
      </c>
      <c r="E15" s="12">
        <v>2800.0</v>
      </c>
      <c r="F15" s="12">
        <v>2800.0</v>
      </c>
      <c r="G15" s="106">
        <v>2800.0</v>
      </c>
      <c r="H15" s="106">
        <v>2800.0</v>
      </c>
      <c r="I15" s="106">
        <v>2800.0</v>
      </c>
    </row>
    <row r="16">
      <c r="B16" t="s">
        <v>300</v>
      </c>
      <c r="E16" s="12">
        <v>24000.0</v>
      </c>
      <c r="F16" s="12">
        <v>24000.0</v>
      </c>
      <c r="G16" s="106">
        <v>8070.0</v>
      </c>
      <c r="H16" s="106">
        <v>24000.0</v>
      </c>
      <c r="I16" s="106">
        <v>24000.0</v>
      </c>
    </row>
    <row r="17">
      <c r="B17" t="s">
        <v>301</v>
      </c>
      <c r="E17" s="12">
        <v>26000.0</v>
      </c>
      <c r="F17" s="12">
        <v>26000.0</v>
      </c>
      <c r="G17" s="106">
        <v>8885.0</v>
      </c>
      <c r="H17" s="106">
        <v>26000.0</v>
      </c>
      <c r="I17" s="106">
        <v>26000.0</v>
      </c>
    </row>
    <row r="18">
      <c r="B18" t="s">
        <v>302</v>
      </c>
      <c r="E18" s="12">
        <v>4871.0</v>
      </c>
      <c r="F18" s="12">
        <v>4570.0</v>
      </c>
      <c r="G18" s="106">
        <v>6560.0</v>
      </c>
      <c r="H18" s="106">
        <v>4570.0</v>
      </c>
      <c r="I18" s="106">
        <v>4570.0</v>
      </c>
    </row>
    <row r="19">
      <c r="B19" t="s">
        <v>36</v>
      </c>
      <c r="E19" s="12">
        <v>700.0</v>
      </c>
      <c r="F19" s="151">
        <v>700.0</v>
      </c>
      <c r="G19" s="152">
        <v>0.0</v>
      </c>
      <c r="H19" s="152">
        <v>700.0</v>
      </c>
      <c r="I19" s="152">
        <v>700.0</v>
      </c>
    </row>
    <row r="20">
      <c r="A20" s="14" t="s">
        <v>304</v>
      </c>
      <c r="E20" s="157">
        <f t="shared" ref="E20:I20" si="1">SUM(E4:E19)</f>
        <v>360353</v>
      </c>
      <c r="F20" s="59">
        <f t="shared" si="1"/>
        <v>334016</v>
      </c>
      <c r="G20" s="59">
        <f t="shared" si="1"/>
        <v>308741</v>
      </c>
      <c r="H20" s="59">
        <f t="shared" si="1"/>
        <v>340496</v>
      </c>
      <c r="I20" s="59">
        <f t="shared" si="1"/>
        <v>340496</v>
      </c>
    </row>
    <row r="21" ht="15.75" customHeight="1">
      <c r="E21" s="12"/>
      <c r="F21" s="59"/>
      <c r="G21" s="59"/>
      <c r="H21" s="59"/>
      <c r="I21" s="59"/>
    </row>
    <row r="22" ht="15.75" customHeight="1">
      <c r="A22" s="73" t="s">
        <v>311</v>
      </c>
      <c r="B22" s="74"/>
      <c r="C22" s="74"/>
      <c r="D22" s="74"/>
      <c r="E22" s="159">
        <v>152478.0</v>
      </c>
      <c r="F22" s="160">
        <v>140957.0</v>
      </c>
      <c r="G22" s="160">
        <v>130079.0</v>
      </c>
      <c r="H22" s="160">
        <v>140407.0</v>
      </c>
      <c r="I22" s="160">
        <v>140407.0</v>
      </c>
      <c r="J22" s="162">
        <v>0.4123</v>
      </c>
    </row>
    <row r="23" ht="15.75" customHeight="1">
      <c r="E23" s="12"/>
      <c r="F23" s="35"/>
      <c r="G23" s="35"/>
    </row>
    <row r="24" ht="15.75" customHeight="1">
      <c r="A24" s="107" t="s">
        <v>319</v>
      </c>
      <c r="B24" s="107" t="s">
        <v>320</v>
      </c>
      <c r="C24" s="26"/>
      <c r="D24" s="26"/>
      <c r="E24" s="26"/>
      <c r="F24" s="35"/>
      <c r="G24" s="35"/>
    </row>
    <row r="25" ht="15.75" customHeight="1">
      <c r="B25" s="26"/>
      <c r="C25" s="26"/>
      <c r="D25" s="26"/>
      <c r="E25" s="26"/>
    </row>
    <row r="26" ht="15.75" customHeight="1">
      <c r="E26" s="12"/>
    </row>
    <row r="27" ht="15.75" customHeight="1">
      <c r="E27" s="12"/>
    </row>
    <row r="28" ht="15.75" customHeight="1">
      <c r="E28" s="12"/>
    </row>
    <row r="29" ht="15.75" customHeight="1">
      <c r="E29" s="12"/>
    </row>
    <row r="30" ht="15.75" customHeight="1">
      <c r="E30" s="12"/>
    </row>
    <row r="31" ht="15.75" customHeight="1">
      <c r="E31" s="12"/>
    </row>
    <row r="32" ht="15.75" customHeight="1">
      <c r="E32" s="12"/>
    </row>
    <row r="33" ht="15.75" customHeight="1">
      <c r="E33" s="12"/>
    </row>
    <row r="34" ht="15.75" customHeight="1">
      <c r="E34" s="12"/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>
      <c r="E221" s="12"/>
    </row>
    <row r="222" ht="15.75" customHeight="1">
      <c r="E222" s="12"/>
    </row>
    <row r="223" ht="15.75" customHeight="1">
      <c r="E223" s="12"/>
    </row>
    <row r="224" ht="15.75" customHeight="1">
      <c r="E224" s="12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15.0"/>
    <col customWidth="1" min="5" max="5" width="15.86"/>
    <col customWidth="1" min="6" max="6" width="14.29"/>
    <col customWidth="1" min="7" max="7" width="16.86"/>
  </cols>
  <sheetData>
    <row r="1">
      <c r="A1" s="1" t="s">
        <v>99</v>
      </c>
      <c r="B1" s="1"/>
      <c r="C1" s="110" t="s">
        <v>303</v>
      </c>
      <c r="D1" s="111" t="s">
        <v>11</v>
      </c>
      <c r="E1" s="110" t="s">
        <v>5</v>
      </c>
      <c r="F1" s="110" t="s">
        <v>7</v>
      </c>
      <c r="G1" s="110" t="s">
        <v>8</v>
      </c>
      <c r="H1" s="110" t="s">
        <v>9</v>
      </c>
    </row>
    <row r="2">
      <c r="A2" s="10"/>
      <c r="B2" s="10"/>
      <c r="C2" s="11"/>
      <c r="D2" s="40"/>
      <c r="E2" s="40"/>
      <c r="F2" s="40"/>
      <c r="G2" s="40"/>
      <c r="H2" s="40"/>
    </row>
    <row r="3">
      <c r="A3" t="s">
        <v>305</v>
      </c>
      <c r="D3" s="12">
        <v>11000.0</v>
      </c>
      <c r="E3" s="46">
        <v>12000.0</v>
      </c>
      <c r="F3" s="46">
        <v>12500.0</v>
      </c>
      <c r="G3" s="46">
        <v>12500.0</v>
      </c>
      <c r="H3" s="156">
        <v>10000.0</v>
      </c>
    </row>
    <row r="4">
      <c r="A4" t="s">
        <v>307</v>
      </c>
      <c r="D4" s="12">
        <v>12000.0</v>
      </c>
      <c r="E4" s="46">
        <v>5000.0</v>
      </c>
      <c r="F4" s="46">
        <v>5000.0</v>
      </c>
      <c r="G4" s="46">
        <v>15000.0</v>
      </c>
      <c r="H4" s="46">
        <v>10000.0</v>
      </c>
    </row>
    <row r="5">
      <c r="A5" s="26" t="s">
        <v>308</v>
      </c>
      <c r="B5" s="26"/>
      <c r="C5" s="26"/>
      <c r="D5" s="12"/>
      <c r="E5" s="46"/>
      <c r="F5" s="46"/>
      <c r="G5" s="46">
        <v>12000.0</v>
      </c>
      <c r="H5" s="46">
        <v>0.0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>
      <c r="A6" s="35" t="s">
        <v>309</v>
      </c>
      <c r="B6" s="35"/>
      <c r="C6" s="35"/>
      <c r="D6" s="59">
        <v>10000.0</v>
      </c>
      <c r="E6" s="46">
        <v>10000.0</v>
      </c>
      <c r="F6" s="46"/>
      <c r="G6" s="46"/>
      <c r="H6" s="46"/>
    </row>
    <row r="7">
      <c r="A7" s="73" t="s">
        <v>310</v>
      </c>
      <c r="B7" s="74"/>
      <c r="C7" s="74"/>
      <c r="D7" s="159">
        <f t="shared" ref="D7:H7" si="1">SUM(D3:D6)</f>
        <v>33000</v>
      </c>
      <c r="E7" s="159">
        <f t="shared" si="1"/>
        <v>27000</v>
      </c>
      <c r="F7" s="159">
        <f t="shared" si="1"/>
        <v>17500</v>
      </c>
      <c r="G7" s="159">
        <f t="shared" si="1"/>
        <v>39500</v>
      </c>
      <c r="H7" s="159">
        <f t="shared" si="1"/>
        <v>20000</v>
      </c>
    </row>
    <row r="8">
      <c r="D8" s="12"/>
    </row>
    <row r="9">
      <c r="D9" s="12"/>
    </row>
    <row r="10">
      <c r="D10" s="12"/>
    </row>
    <row r="11">
      <c r="D11" s="12"/>
    </row>
    <row r="12">
      <c r="D12" s="12"/>
    </row>
    <row r="13">
      <c r="D13" s="12"/>
    </row>
    <row r="14">
      <c r="D14" s="12"/>
    </row>
    <row r="15">
      <c r="D15" s="12"/>
    </row>
    <row r="16">
      <c r="D16" s="12"/>
    </row>
    <row r="17">
      <c r="D17" s="12"/>
    </row>
    <row r="18">
      <c r="D18" s="12"/>
    </row>
    <row r="19">
      <c r="D19" s="12"/>
    </row>
    <row r="20">
      <c r="D20" s="12"/>
    </row>
    <row r="21" ht="15.75" customHeight="1">
      <c r="D21" s="12"/>
    </row>
    <row r="22" ht="15.75" customHeight="1">
      <c r="D22" s="12"/>
    </row>
    <row r="23" ht="15.75" customHeight="1">
      <c r="D23" s="12"/>
    </row>
    <row r="24" ht="15.75" customHeight="1">
      <c r="D24" s="12"/>
    </row>
    <row r="25" ht="15.75" customHeight="1">
      <c r="D25" s="12"/>
    </row>
    <row r="26" ht="15.75" customHeight="1">
      <c r="D26" s="12"/>
    </row>
    <row r="27" ht="15.75" customHeight="1">
      <c r="D27" s="12"/>
    </row>
    <row r="28" ht="15.75" customHeight="1">
      <c r="D28" s="12"/>
    </row>
    <row r="29" ht="15.75" customHeight="1">
      <c r="D29" s="12"/>
    </row>
    <row r="30" ht="15.75" customHeight="1">
      <c r="D30" s="12"/>
    </row>
    <row r="31" ht="15.75" customHeight="1">
      <c r="D31" s="12"/>
    </row>
    <row r="32" ht="15.75" customHeight="1">
      <c r="D32" s="12"/>
    </row>
    <row r="33" ht="15.75" customHeight="1">
      <c r="D33" s="12"/>
    </row>
    <row r="34" ht="15.75" customHeight="1">
      <c r="D34" s="12"/>
    </row>
    <row r="35" ht="15.75" customHeight="1">
      <c r="D35" s="12"/>
    </row>
    <row r="36" ht="15.75" customHeight="1">
      <c r="D36" s="12"/>
    </row>
    <row r="37" ht="15.75" customHeight="1">
      <c r="D37" s="12"/>
    </row>
    <row r="38" ht="15.75" customHeight="1">
      <c r="D38" s="12"/>
    </row>
    <row r="39" ht="15.75" customHeight="1">
      <c r="D39" s="12"/>
    </row>
    <row r="40" ht="15.75" customHeight="1">
      <c r="D40" s="12"/>
    </row>
    <row r="41" ht="15.75" customHeight="1">
      <c r="D41" s="12"/>
    </row>
    <row r="42" ht="15.75" customHeight="1">
      <c r="D42" s="12"/>
    </row>
    <row r="43" ht="15.75" customHeight="1">
      <c r="D43" s="12"/>
    </row>
    <row r="44" ht="15.75" customHeight="1">
      <c r="D44" s="12"/>
    </row>
    <row r="45" ht="15.75" customHeight="1">
      <c r="D45" s="12"/>
    </row>
    <row r="46" ht="15.75" customHeight="1">
      <c r="D46" s="12"/>
    </row>
    <row r="47" ht="15.75" customHeight="1">
      <c r="D47" s="12"/>
    </row>
    <row r="48" ht="15.75" customHeight="1">
      <c r="D48" s="12"/>
    </row>
    <row r="49" ht="15.75" customHeight="1">
      <c r="D49" s="12"/>
    </row>
    <row r="50" ht="15.75" customHeight="1">
      <c r="D50" s="12"/>
    </row>
    <row r="51" ht="15.75" customHeight="1">
      <c r="D51" s="12"/>
    </row>
    <row r="52" ht="15.75" customHeight="1">
      <c r="D52" s="12"/>
    </row>
    <row r="53" ht="15.75" customHeight="1">
      <c r="D53" s="12"/>
    </row>
    <row r="54" ht="15.75" customHeight="1">
      <c r="D54" s="12"/>
    </row>
    <row r="55" ht="15.75" customHeight="1">
      <c r="D55" s="12"/>
    </row>
    <row r="56" ht="15.75" customHeight="1">
      <c r="D56" s="12"/>
    </row>
    <row r="57" ht="15.75" customHeight="1">
      <c r="D57" s="12"/>
    </row>
    <row r="58" ht="15.75" customHeight="1">
      <c r="D58" s="12"/>
    </row>
    <row r="59" ht="15.75" customHeight="1">
      <c r="D59" s="12"/>
    </row>
    <row r="60" ht="15.75" customHeight="1">
      <c r="D60" s="12"/>
    </row>
    <row r="61" ht="15.75" customHeight="1">
      <c r="D61" s="12"/>
    </row>
    <row r="62" ht="15.75" customHeight="1">
      <c r="D62" s="12"/>
    </row>
    <row r="63" ht="15.75" customHeight="1">
      <c r="D63" s="12"/>
    </row>
    <row r="64" ht="15.75" customHeight="1">
      <c r="D64" s="12"/>
    </row>
    <row r="65" ht="15.75" customHeight="1">
      <c r="D65" s="12"/>
    </row>
    <row r="66" ht="15.75" customHeight="1">
      <c r="D66" s="12"/>
    </row>
    <row r="67" ht="15.75" customHeight="1">
      <c r="D67" s="12"/>
    </row>
    <row r="68" ht="15.75" customHeight="1">
      <c r="D68" s="12"/>
    </row>
    <row r="69" ht="15.75" customHeight="1">
      <c r="D69" s="12"/>
    </row>
    <row r="70" ht="15.75" customHeight="1">
      <c r="D70" s="12"/>
    </row>
    <row r="71" ht="15.75" customHeight="1">
      <c r="D71" s="12"/>
    </row>
    <row r="72" ht="15.75" customHeight="1">
      <c r="D72" s="12"/>
    </row>
    <row r="73" ht="15.75" customHeight="1">
      <c r="D73" s="12"/>
    </row>
    <row r="74" ht="15.75" customHeight="1">
      <c r="D74" s="12"/>
    </row>
    <row r="75" ht="15.75" customHeight="1">
      <c r="D75" s="12"/>
    </row>
    <row r="76" ht="15.75" customHeight="1">
      <c r="D76" s="12"/>
    </row>
    <row r="77" ht="15.75" customHeight="1">
      <c r="D77" s="12"/>
    </row>
    <row r="78" ht="15.75" customHeight="1">
      <c r="D78" s="12"/>
    </row>
    <row r="79" ht="15.75" customHeight="1">
      <c r="D79" s="12"/>
    </row>
    <row r="80" ht="15.75" customHeight="1">
      <c r="D80" s="12"/>
    </row>
    <row r="81" ht="15.75" customHeight="1">
      <c r="D81" s="12"/>
    </row>
    <row r="82" ht="15.75" customHeight="1">
      <c r="D82" s="12"/>
    </row>
    <row r="83" ht="15.75" customHeight="1">
      <c r="D83" s="12"/>
    </row>
    <row r="84" ht="15.75" customHeight="1">
      <c r="D84" s="12"/>
    </row>
    <row r="85" ht="15.75" customHeight="1">
      <c r="D85" s="12"/>
    </row>
    <row r="86" ht="15.75" customHeight="1">
      <c r="D86" s="12"/>
    </row>
    <row r="87" ht="15.75" customHeight="1">
      <c r="D87" s="12"/>
    </row>
    <row r="88" ht="15.75" customHeight="1">
      <c r="D88" s="12"/>
    </row>
    <row r="89" ht="15.75" customHeight="1">
      <c r="D89" s="12"/>
    </row>
    <row r="90" ht="15.75" customHeight="1">
      <c r="D90" s="12"/>
    </row>
    <row r="91" ht="15.75" customHeight="1">
      <c r="D91" s="12"/>
    </row>
    <row r="92" ht="15.75" customHeight="1">
      <c r="D92" s="12"/>
    </row>
    <row r="93" ht="15.75" customHeight="1">
      <c r="D93" s="12"/>
    </row>
    <row r="94" ht="15.75" customHeight="1">
      <c r="D94" s="12"/>
    </row>
    <row r="95" ht="15.75" customHeight="1">
      <c r="D95" s="12"/>
    </row>
    <row r="96" ht="15.75" customHeight="1">
      <c r="D96" s="12"/>
    </row>
    <row r="97" ht="15.75" customHeight="1">
      <c r="D97" s="12"/>
    </row>
    <row r="98" ht="15.75" customHeight="1">
      <c r="D98" s="12"/>
    </row>
    <row r="99" ht="15.75" customHeight="1">
      <c r="D99" s="12"/>
    </row>
    <row r="100" ht="15.75" customHeight="1">
      <c r="D100" s="12"/>
    </row>
    <row r="101" ht="15.75" customHeight="1">
      <c r="D101" s="12"/>
    </row>
    <row r="102" ht="15.75" customHeight="1">
      <c r="D102" s="12"/>
    </row>
    <row r="103" ht="15.75" customHeight="1">
      <c r="D103" s="12"/>
    </row>
    <row r="104" ht="15.75" customHeight="1">
      <c r="D104" s="12"/>
    </row>
    <row r="105" ht="15.75" customHeight="1">
      <c r="D105" s="12"/>
    </row>
    <row r="106" ht="15.75" customHeight="1">
      <c r="D106" s="12"/>
    </row>
    <row r="107" ht="15.75" customHeight="1">
      <c r="D107" s="12"/>
    </row>
    <row r="108" ht="15.75" customHeight="1">
      <c r="D108" s="12"/>
    </row>
    <row r="109" ht="15.75" customHeight="1">
      <c r="D109" s="12"/>
    </row>
    <row r="110" ht="15.75" customHeight="1">
      <c r="D110" s="12"/>
    </row>
    <row r="111" ht="15.75" customHeight="1">
      <c r="D111" s="12"/>
    </row>
    <row r="112" ht="15.75" customHeight="1">
      <c r="D112" s="12"/>
    </row>
    <row r="113" ht="15.75" customHeight="1">
      <c r="D113" s="12"/>
    </row>
    <row r="114" ht="15.75" customHeight="1">
      <c r="D114" s="12"/>
    </row>
    <row r="115" ht="15.75" customHeight="1">
      <c r="D115" s="12"/>
    </row>
    <row r="116" ht="15.75" customHeight="1">
      <c r="D116" s="12"/>
    </row>
    <row r="117" ht="15.75" customHeight="1">
      <c r="D117" s="12"/>
    </row>
    <row r="118" ht="15.75" customHeight="1">
      <c r="D118" s="12"/>
    </row>
    <row r="119" ht="15.75" customHeight="1">
      <c r="D119" s="12"/>
    </row>
    <row r="120" ht="15.75" customHeight="1">
      <c r="D120" s="12"/>
    </row>
    <row r="121" ht="15.75" customHeight="1">
      <c r="D121" s="12"/>
    </row>
    <row r="122" ht="15.75" customHeight="1">
      <c r="D122" s="12"/>
    </row>
    <row r="123" ht="15.75" customHeight="1">
      <c r="D123" s="12"/>
    </row>
    <row r="124" ht="15.75" customHeight="1">
      <c r="D124" s="12"/>
    </row>
    <row r="125" ht="15.75" customHeight="1">
      <c r="D125" s="12"/>
    </row>
    <row r="126" ht="15.75" customHeight="1">
      <c r="D126" s="12"/>
    </row>
    <row r="127" ht="15.75" customHeight="1">
      <c r="D127" s="12"/>
    </row>
    <row r="128" ht="15.75" customHeight="1">
      <c r="D128" s="12"/>
    </row>
    <row r="129" ht="15.75" customHeight="1">
      <c r="D129" s="12"/>
    </row>
    <row r="130" ht="15.75" customHeight="1">
      <c r="D130" s="12"/>
    </row>
    <row r="131" ht="15.75" customHeight="1">
      <c r="D131" s="12"/>
    </row>
    <row r="132" ht="15.75" customHeight="1">
      <c r="D132" s="12"/>
    </row>
    <row r="133" ht="15.75" customHeight="1">
      <c r="D133" s="12"/>
    </row>
    <row r="134" ht="15.75" customHeight="1">
      <c r="D134" s="12"/>
    </row>
    <row r="135" ht="15.75" customHeight="1">
      <c r="D135" s="12"/>
    </row>
    <row r="136" ht="15.75" customHeight="1">
      <c r="D136" s="12"/>
    </row>
    <row r="137" ht="15.75" customHeight="1">
      <c r="D137" s="12"/>
    </row>
    <row r="138" ht="15.75" customHeight="1">
      <c r="D138" s="12"/>
    </row>
    <row r="139" ht="15.75" customHeight="1">
      <c r="D139" s="12"/>
    </row>
    <row r="140" ht="15.75" customHeight="1">
      <c r="D140" s="12"/>
    </row>
    <row r="141" ht="15.75" customHeight="1">
      <c r="D141" s="12"/>
    </row>
    <row r="142" ht="15.75" customHeight="1">
      <c r="D142" s="12"/>
    </row>
    <row r="143" ht="15.75" customHeight="1">
      <c r="D143" s="12"/>
    </row>
    <row r="144" ht="15.75" customHeight="1">
      <c r="D144" s="12"/>
    </row>
    <row r="145" ht="15.75" customHeight="1">
      <c r="D145" s="12"/>
    </row>
    <row r="146" ht="15.75" customHeight="1">
      <c r="D146" s="12"/>
    </row>
    <row r="147" ht="15.75" customHeight="1">
      <c r="D147" s="12"/>
    </row>
    <row r="148" ht="15.75" customHeight="1">
      <c r="D148" s="12"/>
    </row>
    <row r="149" ht="15.75" customHeight="1">
      <c r="D149" s="12"/>
    </row>
    <row r="150" ht="15.75" customHeight="1">
      <c r="D150" s="12"/>
    </row>
    <row r="151" ht="15.75" customHeight="1">
      <c r="D151" s="12"/>
    </row>
    <row r="152" ht="15.75" customHeight="1">
      <c r="D152" s="12"/>
    </row>
    <row r="153" ht="15.75" customHeight="1">
      <c r="D153" s="12"/>
    </row>
    <row r="154" ht="15.75" customHeight="1">
      <c r="D154" s="12"/>
    </row>
    <row r="155" ht="15.75" customHeight="1">
      <c r="D155" s="12"/>
    </row>
    <row r="156" ht="15.75" customHeight="1">
      <c r="D156" s="12"/>
    </row>
    <row r="157" ht="15.75" customHeight="1">
      <c r="D157" s="12"/>
    </row>
    <row r="158" ht="15.75" customHeight="1">
      <c r="D158" s="12"/>
    </row>
    <row r="159" ht="15.75" customHeight="1">
      <c r="D159" s="12"/>
    </row>
    <row r="160" ht="15.75" customHeight="1">
      <c r="D160" s="12"/>
    </row>
    <row r="161" ht="15.75" customHeight="1">
      <c r="D161" s="12"/>
    </row>
    <row r="162" ht="15.75" customHeight="1">
      <c r="D162" s="12"/>
    </row>
    <row r="163" ht="15.75" customHeight="1">
      <c r="D163" s="12"/>
    </row>
    <row r="164" ht="15.75" customHeight="1">
      <c r="D164" s="12"/>
    </row>
    <row r="165" ht="15.75" customHeight="1">
      <c r="D165" s="12"/>
    </row>
    <row r="166" ht="15.75" customHeight="1">
      <c r="D166" s="12"/>
    </row>
    <row r="167" ht="15.75" customHeight="1">
      <c r="D167" s="12"/>
    </row>
    <row r="168" ht="15.75" customHeight="1">
      <c r="D168" s="12"/>
    </row>
    <row r="169" ht="15.75" customHeight="1">
      <c r="D169" s="12"/>
    </row>
    <row r="170" ht="15.75" customHeight="1">
      <c r="D170" s="12"/>
    </row>
    <row r="171" ht="15.75" customHeight="1">
      <c r="D171" s="12"/>
    </row>
    <row r="172" ht="15.75" customHeight="1">
      <c r="D172" s="12"/>
    </row>
    <row r="173" ht="15.75" customHeight="1">
      <c r="D173" s="12"/>
    </row>
    <row r="174" ht="15.75" customHeight="1">
      <c r="D174" s="12"/>
    </row>
    <row r="175" ht="15.75" customHeight="1">
      <c r="D175" s="12"/>
    </row>
    <row r="176" ht="15.75" customHeight="1">
      <c r="D176" s="12"/>
    </row>
    <row r="177" ht="15.75" customHeight="1">
      <c r="D177" s="12"/>
    </row>
    <row r="178" ht="15.75" customHeight="1">
      <c r="D178" s="12"/>
    </row>
    <row r="179" ht="15.75" customHeight="1">
      <c r="D179" s="12"/>
    </row>
    <row r="180" ht="15.75" customHeight="1">
      <c r="D180" s="12"/>
    </row>
    <row r="181" ht="15.75" customHeight="1">
      <c r="D181" s="12"/>
    </row>
    <row r="182" ht="15.75" customHeight="1">
      <c r="D182" s="12"/>
    </row>
    <row r="183" ht="15.75" customHeight="1">
      <c r="D183" s="12"/>
    </row>
    <row r="184" ht="15.75" customHeight="1">
      <c r="D184" s="12"/>
    </row>
    <row r="185" ht="15.75" customHeight="1">
      <c r="D185" s="12"/>
    </row>
    <row r="186" ht="15.75" customHeight="1">
      <c r="D186" s="12"/>
    </row>
    <row r="187" ht="15.75" customHeight="1">
      <c r="D187" s="12"/>
    </row>
    <row r="188" ht="15.75" customHeight="1">
      <c r="D188" s="12"/>
    </row>
    <row r="189" ht="15.75" customHeight="1">
      <c r="D189" s="12"/>
    </row>
    <row r="190" ht="15.75" customHeight="1">
      <c r="D190" s="12"/>
    </row>
    <row r="191" ht="15.75" customHeight="1">
      <c r="D191" s="12"/>
    </row>
    <row r="192" ht="15.75" customHeight="1">
      <c r="D192" s="12"/>
    </row>
    <row r="193" ht="15.75" customHeight="1">
      <c r="D193" s="12"/>
    </row>
    <row r="194" ht="15.75" customHeight="1">
      <c r="D194" s="12"/>
    </row>
    <row r="195" ht="15.75" customHeight="1">
      <c r="D195" s="12"/>
    </row>
    <row r="196" ht="15.75" customHeight="1">
      <c r="D196" s="12"/>
    </row>
    <row r="197" ht="15.75" customHeight="1">
      <c r="D197" s="12"/>
    </row>
    <row r="198" ht="15.75" customHeight="1">
      <c r="D198" s="12"/>
    </row>
    <row r="199" ht="15.75" customHeight="1">
      <c r="D199" s="12"/>
    </row>
    <row r="200" ht="15.75" customHeight="1">
      <c r="D200" s="12"/>
    </row>
    <row r="201" ht="15.75" customHeight="1">
      <c r="D201" s="12"/>
    </row>
    <row r="202" ht="15.75" customHeight="1">
      <c r="D202" s="12"/>
    </row>
    <row r="203" ht="15.75" customHeight="1">
      <c r="D203" s="12"/>
    </row>
    <row r="204" ht="15.75" customHeight="1">
      <c r="D204" s="12"/>
    </row>
    <row r="205" ht="15.75" customHeight="1">
      <c r="D205" s="12"/>
    </row>
    <row r="206" ht="15.75" customHeight="1">
      <c r="D206" s="12"/>
    </row>
    <row r="207" ht="15.75" customHeight="1">
      <c r="D207" s="12"/>
    </row>
    <row r="208" ht="15.75" customHeight="1">
      <c r="D208" s="12"/>
    </row>
    <row r="209" ht="15.75" customHeight="1">
      <c r="D209" s="12"/>
    </row>
    <row r="210" ht="15.75" customHeight="1">
      <c r="D210" s="12"/>
    </row>
    <row r="211" ht="15.75" customHeight="1">
      <c r="D211" s="12"/>
    </row>
    <row r="212" ht="15.75" customHeight="1">
      <c r="D212" s="12"/>
    </row>
    <row r="213" ht="15.75" customHeight="1">
      <c r="D213" s="12"/>
    </row>
    <row r="214" ht="15.75" customHeight="1">
      <c r="D214" s="12"/>
    </row>
    <row r="215" ht="15.75" customHeight="1">
      <c r="D215" s="12"/>
    </row>
    <row r="216" ht="15.75" customHeight="1">
      <c r="D216" s="12"/>
    </row>
    <row r="217" ht="15.75" customHeight="1">
      <c r="D217" s="12"/>
    </row>
    <row r="218" ht="15.75" customHeight="1">
      <c r="D218" s="12"/>
    </row>
    <row r="219" ht="15.75" customHeight="1">
      <c r="D219" s="12"/>
    </row>
    <row r="220" ht="15.75" customHeight="1">
      <c r="D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0.0"/>
    <col customWidth="1" min="3" max="6" width="14.43"/>
  </cols>
  <sheetData>
    <row r="1">
      <c r="A1" s="163" t="s">
        <v>322</v>
      </c>
      <c r="B1" s="73"/>
      <c r="C1" s="165" t="s">
        <v>8</v>
      </c>
      <c r="D1" t="s">
        <v>9</v>
      </c>
    </row>
    <row r="2">
      <c r="A2" s="10"/>
      <c r="C2" s="106"/>
      <c r="D2" s="106"/>
    </row>
    <row r="3">
      <c r="A3" s="14" t="s">
        <v>323</v>
      </c>
      <c r="C3" s="106"/>
      <c r="D3" s="106"/>
    </row>
    <row r="4">
      <c r="B4" s="35" t="s">
        <v>324</v>
      </c>
      <c r="C4" s="106">
        <v>0.0</v>
      </c>
      <c r="D4" s="106">
        <v>8000.0</v>
      </c>
    </row>
    <row r="5">
      <c r="A5" s="14" t="s">
        <v>62</v>
      </c>
      <c r="C5" s="106"/>
      <c r="D5" s="106"/>
    </row>
    <row r="6">
      <c r="B6" s="26" t="s">
        <v>100</v>
      </c>
      <c r="C6" s="106">
        <v>9000.0</v>
      </c>
      <c r="D6" s="106">
        <v>15000.0</v>
      </c>
    </row>
    <row r="7">
      <c r="B7" s="35" t="s">
        <v>327</v>
      </c>
      <c r="C7" s="46">
        <v>3000.0</v>
      </c>
      <c r="D7" s="46">
        <v>3500.0</v>
      </c>
    </row>
    <row r="8">
      <c r="B8" s="35" t="s">
        <v>328</v>
      </c>
      <c r="C8" s="106">
        <v>2500.0</v>
      </c>
      <c r="D8" s="106">
        <v>4000.0</v>
      </c>
    </row>
    <row r="9">
      <c r="B9" s="35" t="s">
        <v>329</v>
      </c>
      <c r="C9" s="106">
        <v>1000.0</v>
      </c>
      <c r="D9" s="106">
        <v>1000.0</v>
      </c>
    </row>
    <row r="10">
      <c r="B10" s="35" t="s">
        <v>331</v>
      </c>
      <c r="C10" s="106">
        <v>550.0</v>
      </c>
      <c r="D10" s="106">
        <v>550.0</v>
      </c>
    </row>
    <row r="11">
      <c r="B11" s="35" t="s">
        <v>332</v>
      </c>
      <c r="C11" s="106">
        <v>250.0</v>
      </c>
      <c r="D11" s="106">
        <v>250.0</v>
      </c>
    </row>
    <row r="12">
      <c r="B12" s="35" t="s">
        <v>333</v>
      </c>
      <c r="C12" s="106">
        <v>400.0</v>
      </c>
      <c r="D12" s="106">
        <v>400.0</v>
      </c>
    </row>
    <row r="13">
      <c r="B13" s="35" t="s">
        <v>334</v>
      </c>
      <c r="C13" s="106">
        <v>300.0</v>
      </c>
      <c r="D13" s="106">
        <v>300.0</v>
      </c>
    </row>
    <row r="14">
      <c r="A14" s="10" t="s">
        <v>180</v>
      </c>
      <c r="C14" s="40">
        <f t="shared" ref="C14:D14" si="1">SUM(C6:C13)</f>
        <v>17000</v>
      </c>
      <c r="D14" s="40">
        <f t="shared" si="1"/>
        <v>25000</v>
      </c>
    </row>
    <row r="15">
      <c r="C15" s="12"/>
      <c r="D15" s="12"/>
    </row>
    <row r="16">
      <c r="A16" s="163" t="s">
        <v>182</v>
      </c>
      <c r="B16" s="73"/>
      <c r="C16" s="145">
        <f t="shared" ref="C16:D16" si="2">C14-C4</f>
        <v>17000</v>
      </c>
      <c r="D16" s="145">
        <f t="shared" si="2"/>
        <v>17000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86"/>
    <col customWidth="1" min="5" max="5" width="9.71"/>
    <col customWidth="1" min="6" max="6" width="8.86"/>
    <col customWidth="1" min="7" max="7" width="13.29"/>
    <col customWidth="1" min="8" max="8" width="16.86"/>
  </cols>
  <sheetData>
    <row r="1">
      <c r="A1" s="164" t="s">
        <v>321</v>
      </c>
      <c r="B1" s="5"/>
      <c r="C1" s="5"/>
      <c r="D1" s="5"/>
      <c r="E1" s="9"/>
    </row>
    <row r="2">
      <c r="A2" s="166"/>
      <c r="B2" s="166"/>
      <c r="C2" s="166"/>
      <c r="D2" s="166"/>
      <c r="E2" s="26"/>
    </row>
    <row r="3">
      <c r="A3" s="10" t="s">
        <v>325</v>
      </c>
      <c r="E3" s="167" t="s">
        <v>326</v>
      </c>
      <c r="F3" s="167" t="s">
        <v>326</v>
      </c>
      <c r="G3" s="167" t="s">
        <v>14</v>
      </c>
      <c r="H3" s="167" t="s">
        <v>330</v>
      </c>
      <c r="I3" s="168" t="s">
        <v>9</v>
      </c>
    </row>
    <row r="4">
      <c r="A4" t="s">
        <v>335</v>
      </c>
      <c r="E4" s="169">
        <v>4.0</v>
      </c>
      <c r="F4" s="169">
        <v>4.0</v>
      </c>
      <c r="G4" s="170">
        <v>4.0</v>
      </c>
      <c r="H4" s="170">
        <v>4.0</v>
      </c>
      <c r="I4" s="170">
        <v>4.0</v>
      </c>
    </row>
    <row r="5">
      <c r="A5" t="s">
        <v>336</v>
      </c>
      <c r="E5" s="169">
        <v>9.0</v>
      </c>
      <c r="F5" s="169">
        <v>9.0</v>
      </c>
      <c r="G5" s="170">
        <v>10.0</v>
      </c>
      <c r="H5" s="170">
        <v>10.0</v>
      </c>
      <c r="I5" s="170">
        <v>10.0</v>
      </c>
    </row>
    <row r="6">
      <c r="A6" t="s">
        <v>15</v>
      </c>
      <c r="E6" s="169">
        <v>166.0</v>
      </c>
      <c r="F6" s="169">
        <v>166.0</v>
      </c>
      <c r="G6" s="170">
        <v>166.0</v>
      </c>
      <c r="H6" s="170">
        <v>166.0</v>
      </c>
      <c r="I6" s="171">
        <v>168.0</v>
      </c>
      <c r="J6" s="26" t="s">
        <v>337</v>
      </c>
    </row>
    <row r="7">
      <c r="A7" t="s">
        <v>111</v>
      </c>
      <c r="E7" s="169">
        <v>40.0</v>
      </c>
      <c r="F7" s="169">
        <v>40.0</v>
      </c>
      <c r="G7" s="170">
        <v>40.0</v>
      </c>
      <c r="H7" s="170">
        <v>40.0</v>
      </c>
      <c r="I7" s="170">
        <v>40.0</v>
      </c>
    </row>
    <row r="8">
      <c r="A8" t="s">
        <v>338</v>
      </c>
      <c r="E8" s="169">
        <v>58.0</v>
      </c>
      <c r="F8" s="169">
        <v>58.0</v>
      </c>
      <c r="G8" s="170">
        <v>58.0</v>
      </c>
      <c r="H8" s="170">
        <v>58.0</v>
      </c>
      <c r="I8" s="171">
        <v>60.0</v>
      </c>
    </row>
    <row r="9">
      <c r="A9" t="s">
        <v>339</v>
      </c>
      <c r="E9" s="169">
        <v>14.0</v>
      </c>
      <c r="F9" s="169">
        <v>14.0</v>
      </c>
      <c r="G9" s="170">
        <v>14.0</v>
      </c>
      <c r="H9" s="170">
        <v>14.0</v>
      </c>
      <c r="I9" s="171">
        <v>10.0</v>
      </c>
    </row>
    <row r="10">
      <c r="A10" s="35" t="s">
        <v>340</v>
      </c>
      <c r="E10" s="169"/>
      <c r="F10" s="169"/>
      <c r="G10" s="170"/>
      <c r="H10" s="170"/>
      <c r="I10" s="171">
        <v>4.0</v>
      </c>
    </row>
    <row r="11">
      <c r="E11" s="169">
        <f t="shared" ref="E11:H11" si="1">SUM(E4:E9)</f>
        <v>291</v>
      </c>
      <c r="F11" s="169">
        <f t="shared" si="1"/>
        <v>291</v>
      </c>
      <c r="G11" s="169">
        <f t="shared" si="1"/>
        <v>292</v>
      </c>
      <c r="H11" s="169">
        <f t="shared" si="1"/>
        <v>292</v>
      </c>
      <c r="I11" s="169">
        <f>SUM(I4:I10)</f>
        <v>296</v>
      </c>
    </row>
    <row r="12">
      <c r="H12" s="26"/>
      <c r="I12" s="26"/>
    </row>
    <row r="13">
      <c r="A13" s="10" t="s">
        <v>341</v>
      </c>
      <c r="E13" s="35">
        <v>3700.0</v>
      </c>
      <c r="F13" s="35">
        <v>3999.0</v>
      </c>
      <c r="G13" s="35">
        <v>3925.0</v>
      </c>
      <c r="H13" s="172">
        <v>4243.0</v>
      </c>
      <c r="I13" s="172">
        <v>4180.0</v>
      </c>
    </row>
    <row r="17">
      <c r="B17" s="173"/>
    </row>
    <row r="18">
      <c r="B18" s="173"/>
    </row>
    <row r="19">
      <c r="B19" s="17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13.86"/>
    <col customWidth="1" min="3" max="3" width="5.43"/>
    <col customWidth="1" min="4" max="4" width="19.43"/>
    <col customWidth="1" min="5" max="6" width="15.43"/>
    <col customWidth="1" min="7" max="7" width="13.57"/>
    <col customWidth="1" min="8" max="8" width="11.43"/>
    <col customWidth="1" min="9" max="9" width="8.86"/>
  </cols>
  <sheetData>
    <row r="1">
      <c r="A1" s="2" t="s">
        <v>2</v>
      </c>
      <c r="B1" s="6"/>
      <c r="C1" s="6"/>
      <c r="D1" s="13" t="s">
        <v>11</v>
      </c>
      <c r="E1" s="15" t="s">
        <v>5</v>
      </c>
      <c r="F1" s="15" t="s">
        <v>13</v>
      </c>
      <c r="G1" s="17" t="s">
        <v>8</v>
      </c>
      <c r="H1" s="18" t="s">
        <v>9</v>
      </c>
    </row>
    <row r="2">
      <c r="A2" s="20"/>
      <c r="B2" s="20"/>
      <c r="C2" s="20"/>
      <c r="D2" s="21"/>
    </row>
    <row r="3">
      <c r="A3" s="22" t="s">
        <v>16</v>
      </c>
      <c r="B3" s="20"/>
      <c r="C3" s="20"/>
      <c r="D3" s="27"/>
      <c r="E3" s="28"/>
      <c r="F3" s="28"/>
      <c r="G3" s="28"/>
      <c r="H3" s="28"/>
    </row>
    <row r="4">
      <c r="A4" s="20"/>
      <c r="B4" s="24" t="s">
        <v>18</v>
      </c>
      <c r="C4" s="20"/>
      <c r="D4" s="32">
        <v>10108.08</v>
      </c>
      <c r="E4" s="23">
        <v>10680.0</v>
      </c>
      <c r="F4" s="34">
        <v>10851.0</v>
      </c>
      <c r="G4" s="34">
        <v>10851.0</v>
      </c>
      <c r="H4" s="34">
        <v>10993.0</v>
      </c>
      <c r="I4" s="35"/>
    </row>
    <row r="5">
      <c r="A5" s="20"/>
      <c r="B5" s="24" t="s">
        <v>22</v>
      </c>
      <c r="C5" s="20"/>
      <c r="D5" s="32">
        <v>14547.1</v>
      </c>
      <c r="E5" s="23">
        <v>14722.0</v>
      </c>
      <c r="F5" s="34">
        <v>14958.0</v>
      </c>
      <c r="G5" s="34">
        <v>14958.0</v>
      </c>
      <c r="H5" s="34">
        <v>15153.0</v>
      </c>
    </row>
    <row r="6">
      <c r="A6" s="10" t="s">
        <v>23</v>
      </c>
      <c r="B6" s="24"/>
      <c r="C6" s="20"/>
      <c r="D6" s="32">
        <v>3000.0</v>
      </c>
      <c r="E6" s="23">
        <f>3000</f>
        <v>3000</v>
      </c>
      <c r="F6" s="34">
        <f t="shared" ref="F6:H6" si="1">E6</f>
        <v>3000</v>
      </c>
      <c r="G6" s="34">
        <f t="shared" si="1"/>
        <v>3000</v>
      </c>
      <c r="H6" s="34">
        <f t="shared" si="1"/>
        <v>3000</v>
      </c>
    </row>
    <row r="7">
      <c r="A7" s="10" t="s">
        <v>26</v>
      </c>
      <c r="B7" s="24"/>
      <c r="C7" s="20"/>
      <c r="D7" s="32"/>
      <c r="E7" s="34">
        <v>1000.0</v>
      </c>
      <c r="F7" s="34">
        <v>1000.0</v>
      </c>
      <c r="G7" s="34">
        <v>1000.0</v>
      </c>
      <c r="H7" s="34">
        <v>1000.0</v>
      </c>
    </row>
    <row r="8">
      <c r="A8" s="10" t="s">
        <v>28</v>
      </c>
      <c r="B8" s="24"/>
      <c r="C8" s="20"/>
      <c r="D8" s="32"/>
      <c r="E8" s="37"/>
      <c r="F8" s="37"/>
      <c r="G8" s="37"/>
      <c r="H8" s="37"/>
    </row>
    <row r="9">
      <c r="A9" s="20"/>
      <c r="B9" s="24" t="s">
        <v>33</v>
      </c>
      <c r="C9" s="20"/>
      <c r="D9" s="32">
        <v>6927.38</v>
      </c>
      <c r="E9" s="33">
        <v>7011.0</v>
      </c>
      <c r="F9" s="33">
        <v>14729.0</v>
      </c>
      <c r="G9" s="33">
        <v>16925.0</v>
      </c>
      <c r="H9" s="33">
        <v>17907.7</v>
      </c>
    </row>
    <row r="10">
      <c r="A10" s="20"/>
      <c r="B10" s="24" t="s">
        <v>34</v>
      </c>
      <c r="C10" s="20"/>
      <c r="D10" s="32">
        <v>2500.0</v>
      </c>
      <c r="E10" s="34">
        <v>4000.0</v>
      </c>
      <c r="F10" s="34">
        <v>4000.0</v>
      </c>
      <c r="G10" s="34">
        <v>6000.0</v>
      </c>
      <c r="H10" s="34">
        <v>6000.0</v>
      </c>
    </row>
    <row r="11">
      <c r="A11" s="20"/>
      <c r="B11" s="24" t="s">
        <v>35</v>
      </c>
      <c r="C11" s="20"/>
      <c r="D11" s="32"/>
      <c r="E11" s="34">
        <v>1000.0</v>
      </c>
      <c r="F11" s="34">
        <v>1000.0</v>
      </c>
      <c r="G11" s="34">
        <v>2000.0</v>
      </c>
      <c r="H11" s="34">
        <v>2000.0</v>
      </c>
    </row>
    <row r="12">
      <c r="A12" s="20"/>
      <c r="B12" s="24" t="s">
        <v>36</v>
      </c>
      <c r="C12" s="20"/>
      <c r="D12" s="32">
        <v>2000.0</v>
      </c>
      <c r="E12" s="23">
        <v>0.0</v>
      </c>
      <c r="F12" s="34">
        <v>0.0</v>
      </c>
      <c r="G12" s="34">
        <v>0.0</v>
      </c>
      <c r="H12" s="34">
        <v>0.0</v>
      </c>
    </row>
    <row r="13">
      <c r="A13" s="20"/>
      <c r="B13" s="41" t="s">
        <v>37</v>
      </c>
      <c r="C13" s="20"/>
      <c r="D13" s="32">
        <v>4149.0</v>
      </c>
      <c r="E13" s="23">
        <f>5185.72*'Student Fees'!B17</f>
        <v>0</v>
      </c>
      <c r="F13" s="34">
        <v>5501.0</v>
      </c>
      <c r="G13" s="34">
        <v>5501.0</v>
      </c>
      <c r="H13" s="34">
        <v>5849.7</v>
      </c>
    </row>
    <row r="14">
      <c r="A14" s="20"/>
      <c r="B14" s="24" t="s">
        <v>45</v>
      </c>
      <c r="C14" s="20"/>
      <c r="D14" s="32">
        <v>3572.38</v>
      </c>
      <c r="E14" s="23">
        <v>5243.0</v>
      </c>
      <c r="F14" s="34">
        <v>5324.0</v>
      </c>
      <c r="G14" s="34">
        <v>5324.0</v>
      </c>
      <c r="H14" s="34">
        <v>5661.0</v>
      </c>
    </row>
    <row r="15">
      <c r="A15" s="20"/>
      <c r="B15" s="24" t="s">
        <v>46</v>
      </c>
      <c r="C15" s="20"/>
      <c r="D15" s="32"/>
      <c r="E15" s="23"/>
      <c r="F15" s="34"/>
      <c r="G15" s="34">
        <v>500.0</v>
      </c>
      <c r="H15" s="34">
        <v>500.0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>
      <c r="A16" s="10"/>
      <c r="B16" s="24" t="s">
        <v>47</v>
      </c>
      <c r="C16" s="20"/>
      <c r="D16" s="32">
        <v>1414.29</v>
      </c>
      <c r="E16" s="23">
        <v>2376.0</v>
      </c>
      <c r="F16" s="34">
        <v>2414.0</v>
      </c>
      <c r="G16" s="34">
        <v>3243.0</v>
      </c>
      <c r="H16" s="34">
        <v>2565.0</v>
      </c>
    </row>
    <row r="17">
      <c r="A17" s="10" t="s">
        <v>48</v>
      </c>
      <c r="B17" s="24"/>
      <c r="C17" s="20"/>
      <c r="D17" s="32"/>
      <c r="E17" s="23"/>
      <c r="F17" s="34"/>
      <c r="G17" s="34"/>
      <c r="H17" s="34"/>
    </row>
    <row r="18">
      <c r="A18" s="10"/>
      <c r="B18" s="35" t="s">
        <v>49</v>
      </c>
      <c r="C18" s="35"/>
      <c r="D18" s="30">
        <v>500.0</v>
      </c>
      <c r="E18" s="45">
        <v>500.0</v>
      </c>
      <c r="F18" s="45">
        <v>750.0</v>
      </c>
      <c r="G18" s="47">
        <v>750.0</v>
      </c>
      <c r="H18" s="47">
        <v>750.0</v>
      </c>
    </row>
    <row r="19">
      <c r="A19" s="10"/>
      <c r="B19" s="35" t="s">
        <v>54</v>
      </c>
      <c r="C19" s="35"/>
      <c r="D19" s="30"/>
      <c r="E19" s="30"/>
      <c r="F19" s="30">
        <v>750.0</v>
      </c>
      <c r="G19" s="47">
        <v>750.0</v>
      </c>
      <c r="H19" s="47">
        <v>750.0</v>
      </c>
    </row>
    <row r="20">
      <c r="A20" s="10"/>
      <c r="B20" s="35" t="s">
        <v>55</v>
      </c>
      <c r="C20" s="35"/>
      <c r="D20" s="30"/>
      <c r="E20" s="30"/>
      <c r="F20" s="30"/>
      <c r="G20" s="47"/>
      <c r="H20" s="47">
        <v>400.0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5.75" customHeight="1">
      <c r="A21" s="10"/>
      <c r="B21" s="26" t="s">
        <v>56</v>
      </c>
      <c r="C21" s="35"/>
      <c r="D21" s="30"/>
      <c r="E21" s="30"/>
      <c r="F21" s="30">
        <v>500.0</v>
      </c>
      <c r="G21" s="47">
        <v>500.0</v>
      </c>
      <c r="H21" s="47">
        <v>500.0</v>
      </c>
    </row>
    <row r="22" ht="15.75" customHeight="1">
      <c r="A22" s="10"/>
      <c r="B22" s="35" t="s">
        <v>58</v>
      </c>
      <c r="C22" s="35"/>
      <c r="D22" s="30"/>
      <c r="E22" s="30"/>
      <c r="F22" s="30">
        <v>500.0</v>
      </c>
      <c r="G22" s="47">
        <v>500.0</v>
      </c>
      <c r="H22" s="47">
        <v>500.0</v>
      </c>
    </row>
    <row r="23" ht="15.75" customHeight="1">
      <c r="A23" s="10"/>
      <c r="B23" s="51" t="s">
        <v>59</v>
      </c>
      <c r="C23" s="51"/>
      <c r="D23" s="52">
        <v>1000.0</v>
      </c>
      <c r="E23" s="54">
        <v>1500.0</v>
      </c>
      <c r="F23" s="54">
        <v>1000.0</v>
      </c>
      <c r="G23" s="54">
        <v>1000.0</v>
      </c>
      <c r="H23" s="54">
        <v>1000.0</v>
      </c>
      <c r="I23" s="35" t="s">
        <v>64</v>
      </c>
    </row>
    <row r="24" ht="15.75" customHeight="1">
      <c r="A24" s="56" t="s">
        <v>65</v>
      </c>
      <c r="B24" s="57"/>
      <c r="C24" s="58"/>
      <c r="D24" s="61">
        <f t="shared" ref="D24:F24" si="2">SUM(D4:D16)</f>
        <v>48218.23</v>
      </c>
      <c r="E24" s="61">
        <f t="shared" si="2"/>
        <v>49032</v>
      </c>
      <c r="F24" s="61">
        <f t="shared" si="2"/>
        <v>62777</v>
      </c>
      <c r="G24" s="62">
        <f t="shared" ref="G24:H24" si="3">SUM(G4:G23)</f>
        <v>72802</v>
      </c>
      <c r="H24" s="63">
        <f t="shared" si="3"/>
        <v>74529.4</v>
      </c>
    </row>
    <row r="25" ht="15.75" customHeight="1">
      <c r="A25" s="22" t="s">
        <v>81</v>
      </c>
      <c r="B25" s="20"/>
      <c r="C25" s="20"/>
      <c r="D25" s="64"/>
      <c r="E25" s="65"/>
      <c r="F25" s="66"/>
      <c r="G25" s="66"/>
      <c r="H25" s="66"/>
    </row>
    <row r="26" ht="15.75" customHeight="1">
      <c r="A26" s="20"/>
      <c r="B26" s="24" t="s">
        <v>18</v>
      </c>
      <c r="C26" s="20"/>
      <c r="D26" s="32">
        <v>7759.93</v>
      </c>
      <c r="E26" s="32">
        <v>8315.25</v>
      </c>
      <c r="F26" s="67">
        <v>8448.0</v>
      </c>
      <c r="G26" s="67">
        <v>8448.0</v>
      </c>
      <c r="H26" s="68">
        <v>9166.5</v>
      </c>
      <c r="J26" s="70" t="s">
        <v>90</v>
      </c>
    </row>
    <row r="27" ht="15.75" customHeight="1">
      <c r="A27" s="20"/>
      <c r="B27" s="24" t="s">
        <v>22</v>
      </c>
      <c r="C27" s="20"/>
      <c r="D27" s="32">
        <v>9737.693333333335</v>
      </c>
      <c r="E27" s="32">
        <f>9737.69333333333*'Student Fees'!B17</f>
        <v>0</v>
      </c>
      <c r="F27" s="67">
        <v>10013.0</v>
      </c>
      <c r="G27" s="67">
        <v>10013.0</v>
      </c>
      <c r="H27" s="67">
        <v>10144.0</v>
      </c>
      <c r="I27" s="26"/>
    </row>
    <row r="28" ht="15.75" customHeight="1">
      <c r="A28" s="10" t="s">
        <v>96</v>
      </c>
      <c r="B28" s="24"/>
      <c r="C28" s="20"/>
      <c r="D28" s="32"/>
      <c r="E28" s="32"/>
      <c r="F28" s="67"/>
      <c r="G28" s="67"/>
      <c r="H28" s="67"/>
      <c r="I28" s="26"/>
    </row>
    <row r="29" ht="15.75" customHeight="1">
      <c r="A29" s="10"/>
      <c r="B29" s="24" t="s">
        <v>102</v>
      </c>
      <c r="C29" s="20"/>
      <c r="D29" s="32"/>
      <c r="E29" s="32"/>
      <c r="F29" s="67"/>
      <c r="G29" s="67"/>
      <c r="H29" s="67">
        <v>9500.0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5.75" customHeight="1">
      <c r="A30" s="71"/>
      <c r="B30" s="24" t="s">
        <v>103</v>
      </c>
      <c r="C30" s="20"/>
      <c r="D30" s="32">
        <v>1500.0</v>
      </c>
      <c r="E30" s="32">
        <v>2000.0</v>
      </c>
      <c r="F30" s="67">
        <v>2000.0</v>
      </c>
      <c r="G30" s="67">
        <v>2000.0</v>
      </c>
      <c r="H30" s="67"/>
      <c r="I30" s="26"/>
    </row>
    <row r="31" ht="15.75" customHeight="1">
      <c r="A31" s="71"/>
      <c r="B31" s="24" t="s">
        <v>104</v>
      </c>
      <c r="C31" s="20"/>
      <c r="D31" s="32">
        <v>2500.0</v>
      </c>
      <c r="E31" s="32">
        <v>2000.0</v>
      </c>
      <c r="F31" s="67">
        <v>2000.0</v>
      </c>
      <c r="G31" s="67">
        <v>2000.0</v>
      </c>
      <c r="H31" s="67"/>
      <c r="I31" s="26"/>
    </row>
    <row r="32" ht="15.75" customHeight="1">
      <c r="A32" s="71"/>
      <c r="B32" s="24" t="s">
        <v>105</v>
      </c>
      <c r="C32" s="20"/>
      <c r="D32" s="32">
        <v>2000.0</v>
      </c>
      <c r="E32" s="32">
        <v>3000.0</v>
      </c>
      <c r="F32" s="67">
        <v>3500.0</v>
      </c>
      <c r="G32" s="67">
        <v>3500.0</v>
      </c>
      <c r="H32" s="67"/>
      <c r="I32" s="26"/>
    </row>
    <row r="33" ht="15.75" customHeight="1">
      <c r="A33" s="71"/>
      <c r="B33" s="24" t="s">
        <v>106</v>
      </c>
      <c r="C33" s="20"/>
      <c r="D33" s="32">
        <v>2000.0</v>
      </c>
      <c r="E33" s="32">
        <v>2000.0</v>
      </c>
      <c r="F33" s="67">
        <v>2000.0</v>
      </c>
      <c r="G33" s="67">
        <v>2000.0</v>
      </c>
      <c r="H33" s="67"/>
      <c r="I33" s="26"/>
    </row>
    <row r="34" ht="15.75" customHeight="1">
      <c r="A34" s="71"/>
      <c r="B34" s="24" t="s">
        <v>107</v>
      </c>
      <c r="C34" s="20"/>
      <c r="D34" s="32"/>
      <c r="E34" s="32"/>
      <c r="F34" s="67">
        <v>750.0</v>
      </c>
      <c r="G34" s="67">
        <v>750.0</v>
      </c>
      <c r="H34" s="67">
        <v>750.0</v>
      </c>
      <c r="I34" s="26"/>
    </row>
    <row r="35" ht="15.75" customHeight="1">
      <c r="A35" s="20"/>
      <c r="B35" s="24" t="s">
        <v>110</v>
      </c>
      <c r="C35" s="20"/>
      <c r="D35" s="32">
        <v>0.0</v>
      </c>
      <c r="E35" s="32">
        <v>0.0</v>
      </c>
      <c r="F35" s="67">
        <v>1500.0</v>
      </c>
      <c r="G35" s="67">
        <v>3000.0</v>
      </c>
      <c r="H35" s="67">
        <v>3000.0</v>
      </c>
      <c r="I35" s="26"/>
    </row>
    <row r="36" ht="15.75" customHeight="1">
      <c r="A36" s="20"/>
      <c r="B36" s="24" t="s">
        <v>112</v>
      </c>
      <c r="C36" s="20"/>
      <c r="D36" s="32"/>
      <c r="E36" s="32"/>
      <c r="F36" s="67">
        <v>1500.0</v>
      </c>
      <c r="G36" s="67">
        <v>1500.0</v>
      </c>
      <c r="H36" s="67">
        <v>1500.0</v>
      </c>
      <c r="I36" s="26"/>
    </row>
    <row r="37" ht="15.75" customHeight="1">
      <c r="A37" s="20"/>
      <c r="B37" s="24" t="s">
        <v>113</v>
      </c>
      <c r="C37" s="20"/>
      <c r="D37" s="32"/>
      <c r="E37" s="32"/>
      <c r="F37" s="67">
        <v>0.0</v>
      </c>
      <c r="G37" s="67">
        <v>2100.0</v>
      </c>
      <c r="H37" s="67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ht="15.75" customHeight="1">
      <c r="A38" s="20"/>
      <c r="B38" s="24" t="s">
        <v>115</v>
      </c>
      <c r="C38" s="20"/>
      <c r="D38" s="32"/>
      <c r="E38" s="32"/>
      <c r="F38" s="67">
        <v>0.0</v>
      </c>
      <c r="G38" s="67">
        <v>500.0</v>
      </c>
      <c r="H38" s="67">
        <v>500.0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ht="15.75" customHeight="1">
      <c r="A39" s="10" t="s">
        <v>117</v>
      </c>
      <c r="B39" s="24"/>
      <c r="C39" s="20"/>
      <c r="D39" s="75">
        <f>11.52*31*15</f>
        <v>5356.8</v>
      </c>
      <c r="E39" s="77">
        <v>5421.0</v>
      </c>
      <c r="F39" s="79">
        <v>6723.95</v>
      </c>
      <c r="G39" s="79">
        <v>6723.95</v>
      </c>
      <c r="H39" s="79">
        <v>6969.32</v>
      </c>
      <c r="I39" s="26"/>
    </row>
    <row r="40" ht="15.75" customHeight="1">
      <c r="A40" s="56" t="s">
        <v>65</v>
      </c>
      <c r="B40" s="57"/>
      <c r="C40" s="58"/>
      <c r="D40" s="82">
        <f t="shared" ref="D40:H40" si="4">SUM(D26:D39)</f>
        <v>30854.42333</v>
      </c>
      <c r="E40" s="82">
        <f t="shared" si="4"/>
        <v>22736.25</v>
      </c>
      <c r="F40" s="82">
        <f t="shared" si="4"/>
        <v>38434.95</v>
      </c>
      <c r="G40" s="84">
        <f t="shared" si="4"/>
        <v>42534.95</v>
      </c>
      <c r="H40" s="84">
        <f t="shared" si="4"/>
        <v>41529.82</v>
      </c>
      <c r="I40" s="26"/>
    </row>
    <row r="41" ht="15.75" customHeight="1">
      <c r="A41" s="22" t="s">
        <v>124</v>
      </c>
      <c r="B41" s="20"/>
      <c r="C41" s="20"/>
      <c r="D41" s="86"/>
      <c r="E41" s="65"/>
      <c r="F41" s="66"/>
      <c r="G41" s="66"/>
      <c r="H41" s="66"/>
      <c r="I41" s="26"/>
    </row>
    <row r="42" ht="15.75" customHeight="1">
      <c r="A42" s="20"/>
      <c r="B42" s="24" t="s">
        <v>18</v>
      </c>
      <c r="C42" s="20"/>
      <c r="D42" s="27">
        <v>7759.93</v>
      </c>
      <c r="E42" s="32">
        <v>8315.25</v>
      </c>
      <c r="F42" s="67">
        <v>8448.0</v>
      </c>
      <c r="G42" s="67">
        <v>8448.0</v>
      </c>
      <c r="H42" s="68">
        <v>4584.0</v>
      </c>
      <c r="I42" s="26"/>
      <c r="J42" s="70" t="s">
        <v>125</v>
      </c>
    </row>
    <row r="43" ht="15.75" customHeight="1">
      <c r="A43" s="20"/>
      <c r="B43" s="24" t="s">
        <v>22</v>
      </c>
      <c r="C43" s="20"/>
      <c r="D43" s="32">
        <v>9737.693333333335</v>
      </c>
      <c r="E43" s="32">
        <f>9737.69333333333*'Student Fees'!B17</f>
        <v>0</v>
      </c>
      <c r="F43" s="67">
        <v>10013.0</v>
      </c>
      <c r="G43" s="67">
        <v>10013.0</v>
      </c>
      <c r="H43" s="67">
        <v>10144.0</v>
      </c>
      <c r="I43" s="26"/>
    </row>
    <row r="44" ht="15.75" customHeight="1">
      <c r="A44" s="10" t="s">
        <v>126</v>
      </c>
      <c r="B44" s="24"/>
      <c r="C44" s="20"/>
      <c r="D44" s="32"/>
      <c r="E44" s="28"/>
      <c r="F44" s="37"/>
      <c r="G44" s="37"/>
      <c r="H44" s="37"/>
    </row>
    <row r="45" ht="15.75" customHeight="1">
      <c r="A45" s="26"/>
      <c r="B45" s="26" t="s">
        <v>128</v>
      </c>
      <c r="C45" s="20"/>
      <c r="D45" s="32">
        <v>4500.0</v>
      </c>
      <c r="E45" s="33">
        <v>7000.0</v>
      </c>
      <c r="F45" s="33">
        <v>7000.0</v>
      </c>
      <c r="G45" s="33">
        <v>7000.0</v>
      </c>
      <c r="H45" s="33">
        <v>6000.0</v>
      </c>
    </row>
    <row r="46" ht="15.75" customHeight="1">
      <c r="A46" s="26"/>
      <c r="B46" s="24" t="s">
        <v>129</v>
      </c>
      <c r="C46" s="20"/>
      <c r="D46" s="32">
        <v>0.0</v>
      </c>
      <c r="E46" s="33">
        <v>2500.0</v>
      </c>
      <c r="F46" s="33">
        <v>1900.0</v>
      </c>
      <c r="G46" s="33">
        <v>1900.0</v>
      </c>
      <c r="H46" s="33">
        <v>1900.0</v>
      </c>
    </row>
    <row r="47" ht="15.75" customHeight="1">
      <c r="A47" s="26"/>
      <c r="B47" s="92" t="s">
        <v>130</v>
      </c>
      <c r="C47" s="20"/>
      <c r="D47" s="32">
        <v>0.0</v>
      </c>
      <c r="E47" s="33">
        <v>5500.0</v>
      </c>
      <c r="F47" s="34">
        <v>5500.0</v>
      </c>
      <c r="G47" s="34">
        <v>5500.0</v>
      </c>
      <c r="H47" s="34">
        <v>5500.0</v>
      </c>
    </row>
    <row r="48" ht="15.75" customHeight="1">
      <c r="A48" s="26"/>
      <c r="B48" s="26" t="s">
        <v>131</v>
      </c>
      <c r="C48" s="20"/>
      <c r="D48" s="32">
        <v>5000.0</v>
      </c>
      <c r="E48" s="33">
        <v>5500.0</v>
      </c>
      <c r="F48" s="33">
        <v>5500.0</v>
      </c>
      <c r="G48" s="33">
        <v>7500.0</v>
      </c>
      <c r="H48" s="33">
        <v>9000.0</v>
      </c>
    </row>
    <row r="49" ht="15.75" customHeight="1">
      <c r="A49" s="26"/>
      <c r="B49" s="26" t="s">
        <v>132</v>
      </c>
      <c r="C49" s="20"/>
      <c r="D49" s="32">
        <v>7500.0</v>
      </c>
      <c r="E49" s="33">
        <v>7000.0</v>
      </c>
      <c r="F49" s="33">
        <v>7000.0</v>
      </c>
      <c r="G49" s="33">
        <v>7500.0</v>
      </c>
      <c r="H49" s="33">
        <v>8000.0</v>
      </c>
    </row>
    <row r="50" ht="15.75" customHeight="1">
      <c r="A50" s="10" t="s">
        <v>133</v>
      </c>
      <c r="B50" s="24"/>
      <c r="C50" s="20"/>
      <c r="D50" s="75">
        <v>600.0</v>
      </c>
      <c r="E50" s="93">
        <v>1000.0</v>
      </c>
      <c r="F50" s="93">
        <v>1000.0</v>
      </c>
      <c r="G50" s="93">
        <v>1000.0</v>
      </c>
      <c r="H50" s="94">
        <v>0.0</v>
      </c>
      <c r="J50" s="70" t="s">
        <v>134</v>
      </c>
    </row>
    <row r="51" ht="15.75" customHeight="1">
      <c r="A51" s="56" t="s">
        <v>65</v>
      </c>
      <c r="B51" s="57"/>
      <c r="C51" s="58"/>
      <c r="D51" s="82">
        <f t="shared" ref="D51:H51" si="5">SUM(D42:D50)</f>
        <v>35097.62333</v>
      </c>
      <c r="E51" s="82">
        <f t="shared" si="5"/>
        <v>36815.25</v>
      </c>
      <c r="F51" s="82">
        <f t="shared" si="5"/>
        <v>46361</v>
      </c>
      <c r="G51" s="84">
        <f t="shared" si="5"/>
        <v>48861</v>
      </c>
      <c r="H51" s="84">
        <f t="shared" si="5"/>
        <v>45128</v>
      </c>
    </row>
    <row r="52" ht="15.75" customHeight="1">
      <c r="A52" s="22" t="s">
        <v>135</v>
      </c>
      <c r="B52" s="24"/>
      <c r="C52" s="20"/>
      <c r="D52" s="95"/>
      <c r="E52" s="65"/>
      <c r="F52" s="66"/>
      <c r="G52" s="66"/>
      <c r="H52" s="66"/>
    </row>
    <row r="53" ht="15.75" customHeight="1">
      <c r="A53" s="20"/>
      <c r="B53" s="24" t="s">
        <v>18</v>
      </c>
      <c r="C53" s="20"/>
      <c r="D53" s="27">
        <v>7759.93</v>
      </c>
      <c r="E53" s="32">
        <v>8315.25</v>
      </c>
      <c r="F53" s="67">
        <v>8448.0</v>
      </c>
      <c r="G53" s="67">
        <v>8448.0</v>
      </c>
      <c r="H53" s="68">
        <v>9166.5</v>
      </c>
    </row>
    <row r="54" ht="15.75" customHeight="1">
      <c r="A54" s="20"/>
      <c r="B54" s="24" t="s">
        <v>22</v>
      </c>
      <c r="C54" s="20"/>
      <c r="D54" s="32">
        <v>9737.693333333335</v>
      </c>
      <c r="E54" s="32">
        <f>9737.69333333333*'Student Fees'!B17</f>
        <v>0</v>
      </c>
      <c r="F54" s="67">
        <v>10013.0</v>
      </c>
      <c r="G54" s="67">
        <v>10013.0</v>
      </c>
      <c r="H54" s="67">
        <v>10144.0</v>
      </c>
    </row>
    <row r="55" ht="15.75" customHeight="1">
      <c r="A55" s="10" t="s">
        <v>84</v>
      </c>
      <c r="B55" s="24"/>
      <c r="C55" s="20"/>
      <c r="D55" s="96"/>
      <c r="E55" s="96"/>
      <c r="F55" s="97"/>
      <c r="G55" s="97"/>
      <c r="H55" s="97"/>
    </row>
    <row r="56" ht="15.75" customHeight="1">
      <c r="A56" s="24"/>
      <c r="B56" s="24" t="s">
        <v>136</v>
      </c>
      <c r="C56" s="20"/>
      <c r="D56" s="32">
        <v>50000.0</v>
      </c>
      <c r="E56" s="98">
        <v>50000.0</v>
      </c>
      <c r="F56" s="99">
        <v>45000.0</v>
      </c>
      <c r="G56" s="99">
        <v>50000.0</v>
      </c>
      <c r="H56" s="99">
        <v>55000.0</v>
      </c>
    </row>
    <row r="57" ht="15.75" customHeight="1">
      <c r="A57" s="24"/>
      <c r="B57" s="100" t="s">
        <v>137</v>
      </c>
      <c r="C57" s="20"/>
      <c r="D57" s="32">
        <v>0.0</v>
      </c>
      <c r="E57" s="99">
        <v>2000.0</v>
      </c>
      <c r="F57" s="99">
        <v>2000.0</v>
      </c>
      <c r="G57" s="99">
        <v>3500.0</v>
      </c>
      <c r="H57" s="99">
        <v>3500.0</v>
      </c>
    </row>
    <row r="58" ht="15.75" customHeight="1">
      <c r="A58" s="24"/>
      <c r="B58" s="101" t="s">
        <v>138</v>
      </c>
      <c r="C58" s="102"/>
      <c r="D58" s="98">
        <v>1150.0</v>
      </c>
      <c r="E58" s="99">
        <v>3000.0</v>
      </c>
      <c r="F58" s="99">
        <v>5000.0</v>
      </c>
      <c r="G58" s="99">
        <v>7500.0</v>
      </c>
      <c r="H58" s="99">
        <v>7500.0</v>
      </c>
    </row>
    <row r="59" ht="15.75" customHeight="1">
      <c r="A59" s="24"/>
      <c r="B59" s="24" t="s">
        <v>139</v>
      </c>
      <c r="C59" s="20"/>
      <c r="D59" s="32"/>
      <c r="E59" s="99"/>
      <c r="F59" s="99">
        <v>1500.0</v>
      </c>
      <c r="G59" s="99">
        <v>5000.0</v>
      </c>
      <c r="H59" s="99">
        <v>3000.0</v>
      </c>
    </row>
    <row r="60" ht="15.75" customHeight="1">
      <c r="A60" s="24"/>
      <c r="B60" s="24" t="s">
        <v>140</v>
      </c>
      <c r="C60" s="20"/>
      <c r="D60" s="32">
        <v>1000.0</v>
      </c>
      <c r="E60" s="99">
        <v>1500.0</v>
      </c>
      <c r="F60" s="99">
        <v>1000.0</v>
      </c>
      <c r="G60" s="99">
        <v>1000.0</v>
      </c>
      <c r="H60" s="99">
        <v>1000.0</v>
      </c>
    </row>
    <row r="61" ht="15.75" customHeight="1">
      <c r="A61" s="10" t="s">
        <v>141</v>
      </c>
      <c r="B61" s="24"/>
      <c r="C61" s="20"/>
      <c r="D61" s="32">
        <v>10000.0</v>
      </c>
      <c r="E61" s="98">
        <v>7500.0</v>
      </c>
      <c r="F61" s="99">
        <v>6500.0</v>
      </c>
      <c r="G61" s="99">
        <v>7500.0</v>
      </c>
      <c r="H61" s="99">
        <v>7500.0</v>
      </c>
    </row>
    <row r="62" ht="15.75" customHeight="1">
      <c r="A62" s="10" t="s">
        <v>142</v>
      </c>
      <c r="B62" s="24"/>
      <c r="C62" s="20"/>
      <c r="D62" s="32"/>
      <c r="E62" s="98"/>
      <c r="F62" s="99"/>
      <c r="G62" s="99"/>
      <c r="H62" s="99"/>
    </row>
    <row r="63" ht="15.75" customHeight="1">
      <c r="A63" s="10"/>
      <c r="B63" s="24" t="s">
        <v>143</v>
      </c>
      <c r="C63" s="20"/>
      <c r="D63" s="32">
        <v>750.0</v>
      </c>
      <c r="E63" s="32">
        <v>750.0</v>
      </c>
      <c r="F63" s="67">
        <v>750.0</v>
      </c>
      <c r="G63" s="67">
        <v>750.0</v>
      </c>
      <c r="H63" s="67">
        <v>1500.0</v>
      </c>
    </row>
    <row r="64" ht="15.75" customHeight="1">
      <c r="A64" s="10"/>
      <c r="B64" s="24" t="s">
        <v>144</v>
      </c>
      <c r="C64" s="20"/>
      <c r="D64" s="32">
        <v>2000.0</v>
      </c>
      <c r="E64" s="98">
        <v>2500.0</v>
      </c>
      <c r="F64" s="99">
        <v>2500.0</v>
      </c>
      <c r="G64" s="99">
        <v>2500.0</v>
      </c>
      <c r="H64" s="99">
        <v>2500.0</v>
      </c>
    </row>
    <row r="65" ht="15.75" customHeight="1">
      <c r="A65" s="10"/>
      <c r="B65" s="24" t="s">
        <v>145</v>
      </c>
      <c r="C65" s="20"/>
      <c r="D65" s="32"/>
      <c r="E65" s="99">
        <v>600.0</v>
      </c>
      <c r="F65" s="99">
        <v>600.0</v>
      </c>
      <c r="G65" s="99">
        <v>600.0</v>
      </c>
      <c r="H65" s="99">
        <v>600.0</v>
      </c>
    </row>
    <row r="66" ht="15.75" customHeight="1">
      <c r="A66" s="10"/>
      <c r="B66" s="24" t="s">
        <v>146</v>
      </c>
      <c r="C66" s="20"/>
      <c r="D66" s="32"/>
      <c r="E66" s="99"/>
      <c r="F66" s="99"/>
      <c r="G66" s="99">
        <v>1000.0</v>
      </c>
      <c r="H66" s="99">
        <v>1500.0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ht="15.75" customHeight="1">
      <c r="A67" s="10" t="s">
        <v>147</v>
      </c>
      <c r="B67" s="24"/>
      <c r="C67" s="20"/>
      <c r="D67" s="32"/>
      <c r="E67" s="32"/>
      <c r="F67" s="67"/>
      <c r="G67" s="67"/>
      <c r="H67" s="67"/>
    </row>
    <row r="68" ht="15.75" customHeight="1">
      <c r="A68" s="10"/>
      <c r="B68" s="24" t="s">
        <v>148</v>
      </c>
      <c r="C68" s="20"/>
      <c r="D68" s="32">
        <v>2000.0</v>
      </c>
      <c r="E68" s="98">
        <v>3500.0</v>
      </c>
      <c r="F68" s="99">
        <v>2800.0</v>
      </c>
      <c r="G68" s="99">
        <v>2800.0</v>
      </c>
      <c r="H68" s="99">
        <v>2800.0</v>
      </c>
    </row>
    <row r="69" ht="15.75" customHeight="1">
      <c r="A69" s="10"/>
      <c r="B69" s="24" t="s">
        <v>149</v>
      </c>
      <c r="C69" s="20"/>
      <c r="D69" s="32">
        <v>395.5</v>
      </c>
      <c r="E69" s="98">
        <v>402.0</v>
      </c>
      <c r="F69" s="99">
        <v>402.0</v>
      </c>
      <c r="G69" s="99">
        <v>402.0</v>
      </c>
      <c r="H69" s="99">
        <v>402.0</v>
      </c>
    </row>
    <row r="70" ht="15.75" customHeight="1">
      <c r="A70" s="10" t="s">
        <v>48</v>
      </c>
      <c r="B70" s="24"/>
      <c r="C70" s="20"/>
      <c r="D70" s="32"/>
      <c r="E70" s="98"/>
      <c r="F70" s="99"/>
      <c r="G70" s="99"/>
      <c r="H70" s="99"/>
    </row>
    <row r="71" ht="15.75" customHeight="1">
      <c r="A71" s="10"/>
      <c r="B71" s="24" t="s">
        <v>150</v>
      </c>
      <c r="C71" s="20"/>
      <c r="D71" s="32"/>
      <c r="E71" s="98"/>
      <c r="F71" s="99"/>
      <c r="G71" s="99">
        <v>4000.0</v>
      </c>
      <c r="H71" s="99">
        <v>8000.0</v>
      </c>
    </row>
    <row r="72" ht="15.75" customHeight="1">
      <c r="A72" s="10" t="s">
        <v>151</v>
      </c>
      <c r="B72" s="24"/>
      <c r="C72" s="20"/>
      <c r="D72" s="32">
        <v>0.0</v>
      </c>
      <c r="E72" s="98">
        <f>(11.52*44*15)*'Student Fees'!B17</f>
        <v>0</v>
      </c>
      <c r="F72" s="99">
        <v>6724.0</v>
      </c>
      <c r="G72" s="99">
        <v>6724.0</v>
      </c>
      <c r="H72" s="99">
        <v>6969.32</v>
      </c>
      <c r="J72" s="70" t="s">
        <v>152</v>
      </c>
    </row>
    <row r="73" ht="15.75" customHeight="1">
      <c r="A73" s="10" t="s">
        <v>153</v>
      </c>
      <c r="B73" s="24"/>
      <c r="C73" s="20"/>
      <c r="D73" s="32">
        <v>4838.4</v>
      </c>
      <c r="E73" s="98">
        <v>0.0</v>
      </c>
      <c r="F73" s="99">
        <v>0.0</v>
      </c>
      <c r="G73" s="99">
        <v>0.0</v>
      </c>
      <c r="H73" s="99">
        <v>0.0</v>
      </c>
    </row>
    <row r="74" ht="15.75" customHeight="1">
      <c r="A74" s="10" t="s">
        <v>154</v>
      </c>
      <c r="B74" s="24"/>
      <c r="C74" s="20"/>
      <c r="D74" s="75">
        <v>6315.05</v>
      </c>
      <c r="E74" s="77">
        <v>0.0</v>
      </c>
      <c r="F74" s="79">
        <v>0.0</v>
      </c>
      <c r="G74" s="79">
        <v>0.0</v>
      </c>
      <c r="H74" s="79">
        <v>0.0</v>
      </c>
    </row>
    <row r="75" ht="15.75" customHeight="1">
      <c r="A75" s="56" t="s">
        <v>65</v>
      </c>
      <c r="B75" s="58"/>
      <c r="C75" s="103"/>
      <c r="D75" s="61">
        <f t="shared" ref="D75:H75" si="6">SUM(D53:D74)</f>
        <v>95946.57333</v>
      </c>
      <c r="E75" s="61">
        <f t="shared" si="6"/>
        <v>80067.25</v>
      </c>
      <c r="F75" s="61">
        <f t="shared" si="6"/>
        <v>93237</v>
      </c>
      <c r="G75" s="62">
        <f t="shared" si="6"/>
        <v>111737</v>
      </c>
      <c r="H75" s="62">
        <f t="shared" si="6"/>
        <v>121081.82</v>
      </c>
    </row>
    <row r="76" ht="15.75" customHeight="1">
      <c r="A76" s="14" t="s">
        <v>63</v>
      </c>
      <c r="B76" s="26"/>
      <c r="C76" s="26"/>
      <c r="D76" s="104"/>
      <c r="F76" s="81"/>
      <c r="G76" s="81"/>
      <c r="H76" s="81"/>
    </row>
    <row r="77" ht="15.75" customHeight="1">
      <c r="A77" s="26" t="s">
        <v>155</v>
      </c>
      <c r="B77" s="24"/>
      <c r="C77" s="20"/>
      <c r="D77" s="25">
        <v>3000.0</v>
      </c>
      <c r="E77" s="25">
        <v>3000.0</v>
      </c>
      <c r="F77" s="105">
        <v>3000.0</v>
      </c>
      <c r="G77" s="105">
        <v>3000.0</v>
      </c>
      <c r="H77" s="105">
        <v>3000.0</v>
      </c>
    </row>
    <row r="78" ht="15.75" customHeight="1">
      <c r="A78" s="26" t="s">
        <v>156</v>
      </c>
      <c r="B78" s="24"/>
      <c r="C78" s="20"/>
      <c r="D78" s="25">
        <v>0.0</v>
      </c>
      <c r="E78" s="29">
        <f>(12.5*35*4)</f>
        <v>1750</v>
      </c>
      <c r="F78" s="29">
        <v>1778.0</v>
      </c>
      <c r="G78" s="29">
        <v>1778.0</v>
      </c>
      <c r="H78" s="29">
        <v>1778.0</v>
      </c>
    </row>
    <row r="79" ht="15.75" customHeight="1">
      <c r="A79" s="35" t="s">
        <v>157</v>
      </c>
      <c r="B79" s="35"/>
      <c r="D79" s="12">
        <v>1000.0</v>
      </c>
      <c r="E79" s="12">
        <v>1000.0</v>
      </c>
      <c r="F79" s="106">
        <v>1000.0</v>
      </c>
      <c r="G79" s="106">
        <v>1000.0</v>
      </c>
      <c r="H79" s="106">
        <v>1000.0</v>
      </c>
    </row>
    <row r="80" ht="15.75" customHeight="1">
      <c r="A80" s="26" t="s">
        <v>158</v>
      </c>
      <c r="B80" s="26"/>
      <c r="C80" s="26"/>
      <c r="D80" s="12">
        <v>2843.0</v>
      </c>
      <c r="E80" s="106">
        <v>3015.0</v>
      </c>
      <c r="F80" s="106">
        <v>3015.0</v>
      </c>
      <c r="G80" s="106">
        <v>3015.0</v>
      </c>
      <c r="H80" s="106">
        <v>3075.0</v>
      </c>
    </row>
    <row r="81" ht="15.75" customHeight="1">
      <c r="A81" s="73" t="s">
        <v>65</v>
      </c>
      <c r="B81" s="74"/>
      <c r="C81" s="74"/>
      <c r="D81" s="76">
        <f t="shared" ref="D81:H81" si="7">SUM(D77:D80)</f>
        <v>6843</v>
      </c>
      <c r="E81" s="76">
        <f t="shared" si="7"/>
        <v>8765</v>
      </c>
      <c r="F81" s="76">
        <f t="shared" si="7"/>
        <v>8793</v>
      </c>
      <c r="G81" s="76">
        <f t="shared" si="7"/>
        <v>8793</v>
      </c>
      <c r="H81" s="76">
        <f t="shared" si="7"/>
        <v>8853</v>
      </c>
    </row>
    <row r="82" ht="15.75" customHeight="1">
      <c r="D82" s="104"/>
    </row>
    <row r="83" ht="15.75" customHeight="1">
      <c r="A83" s="107"/>
      <c r="B83" s="107"/>
      <c r="D83" s="104"/>
    </row>
    <row r="84" ht="15.75" customHeight="1">
      <c r="A84" s="107"/>
      <c r="B84" s="107"/>
      <c r="D84" s="104"/>
    </row>
    <row r="85" ht="15.75" customHeight="1">
      <c r="D85" s="104"/>
    </row>
    <row r="86" ht="15.75" customHeight="1">
      <c r="D86" s="104"/>
    </row>
    <row r="87" ht="15.75" customHeight="1">
      <c r="D87" s="104"/>
    </row>
    <row r="88" ht="15.75" customHeight="1">
      <c r="D88" s="104"/>
    </row>
    <row r="89" ht="15.75" customHeight="1">
      <c r="D89" s="104"/>
    </row>
    <row r="90" ht="15.75" customHeight="1">
      <c r="D90" s="104"/>
    </row>
    <row r="91" ht="15.75" customHeight="1">
      <c r="D91" s="104"/>
    </row>
    <row r="92" ht="15.75" customHeight="1">
      <c r="D92" s="104"/>
    </row>
    <row r="93" ht="15.75" customHeight="1">
      <c r="D93" s="104"/>
    </row>
    <row r="94" ht="15.75" customHeight="1">
      <c r="D94" s="104"/>
    </row>
    <row r="95" ht="15.75" customHeight="1">
      <c r="D95" s="104"/>
    </row>
    <row r="96" ht="15.75" customHeight="1">
      <c r="D96" s="104"/>
    </row>
    <row r="97" ht="15.75" customHeight="1">
      <c r="D97" s="104"/>
    </row>
    <row r="98" ht="15.75" customHeight="1">
      <c r="D98" s="104"/>
    </row>
    <row r="99" ht="15.75" customHeight="1">
      <c r="D99" s="104"/>
    </row>
    <row r="100" ht="15.75" customHeight="1">
      <c r="D100" s="104"/>
    </row>
    <row r="101" ht="15.75" customHeight="1">
      <c r="D101" s="104"/>
    </row>
    <row r="102" ht="15.75" customHeight="1">
      <c r="D102" s="104"/>
    </row>
    <row r="103" ht="15.75" customHeight="1">
      <c r="D103" s="104"/>
    </row>
    <row r="104" ht="15.75" customHeight="1">
      <c r="D104" s="104"/>
    </row>
    <row r="105" ht="15.75" customHeight="1">
      <c r="D105" s="104"/>
    </row>
    <row r="106" ht="15.75" customHeight="1">
      <c r="D106" s="104"/>
    </row>
    <row r="107" ht="15.75" customHeight="1">
      <c r="D107" s="104"/>
    </row>
    <row r="108" ht="15.75" customHeight="1">
      <c r="D108" s="104"/>
    </row>
    <row r="109" ht="15.75" customHeight="1">
      <c r="D109" s="104"/>
    </row>
    <row r="110" ht="15.75" customHeight="1">
      <c r="D110" s="104"/>
    </row>
    <row r="111" ht="15.75" customHeight="1">
      <c r="D111" s="104"/>
    </row>
    <row r="112" ht="15.75" customHeight="1">
      <c r="D112" s="104"/>
    </row>
    <row r="113" ht="15.75" customHeight="1">
      <c r="D113" s="104"/>
    </row>
    <row r="114" ht="15.75" customHeight="1">
      <c r="D114" s="104"/>
    </row>
    <row r="115" ht="15.75" customHeight="1">
      <c r="D115" s="104"/>
    </row>
    <row r="116" ht="15.75" customHeight="1">
      <c r="D116" s="104"/>
    </row>
    <row r="117" ht="15.75" customHeight="1">
      <c r="D117" s="104"/>
    </row>
    <row r="118" ht="15.75" customHeight="1">
      <c r="D118" s="104"/>
    </row>
    <row r="119" ht="15.75" customHeight="1">
      <c r="D119" s="104"/>
    </row>
    <row r="120" ht="15.75" customHeight="1">
      <c r="D120" s="104"/>
    </row>
    <row r="121" ht="15.75" customHeight="1">
      <c r="D121" s="104"/>
    </row>
    <row r="122" ht="15.75" customHeight="1">
      <c r="D122" s="104"/>
    </row>
    <row r="123" ht="15.75" customHeight="1">
      <c r="D123" s="104"/>
    </row>
    <row r="124" ht="15.75" customHeight="1">
      <c r="D124" s="104"/>
    </row>
    <row r="125" ht="15.75" customHeight="1">
      <c r="D125" s="104"/>
    </row>
    <row r="126" ht="15.75" customHeight="1">
      <c r="D126" s="104"/>
    </row>
    <row r="127" ht="15.75" customHeight="1">
      <c r="D127" s="104"/>
    </row>
    <row r="128" ht="15.75" customHeight="1">
      <c r="D128" s="104"/>
    </row>
    <row r="129" ht="15.75" customHeight="1">
      <c r="D129" s="104"/>
    </row>
    <row r="130" ht="15.75" customHeight="1">
      <c r="D130" s="104"/>
    </row>
    <row r="131" ht="15.75" customHeight="1">
      <c r="D131" s="104"/>
    </row>
    <row r="132" ht="15.75" customHeight="1">
      <c r="D132" s="104"/>
    </row>
    <row r="133" ht="15.75" customHeight="1">
      <c r="D133" s="104"/>
    </row>
    <row r="134" ht="15.75" customHeight="1">
      <c r="D134" s="104"/>
    </row>
    <row r="135" ht="15.75" customHeight="1">
      <c r="D135" s="104"/>
    </row>
    <row r="136" ht="15.75" customHeight="1">
      <c r="D136" s="104"/>
    </row>
    <row r="137" ht="15.75" customHeight="1">
      <c r="D137" s="104"/>
    </row>
    <row r="138" ht="15.75" customHeight="1">
      <c r="D138" s="104"/>
    </row>
    <row r="139" ht="15.75" customHeight="1">
      <c r="D139" s="104"/>
    </row>
    <row r="140" ht="15.75" customHeight="1">
      <c r="D140" s="104"/>
    </row>
    <row r="141" ht="15.75" customHeight="1">
      <c r="D141" s="104"/>
    </row>
    <row r="142" ht="15.75" customHeight="1">
      <c r="D142" s="104"/>
    </row>
    <row r="143" ht="15.75" customHeight="1">
      <c r="D143" s="104"/>
    </row>
    <row r="144" ht="15.75" customHeight="1">
      <c r="D144" s="104"/>
    </row>
    <row r="145" ht="15.75" customHeight="1">
      <c r="D145" s="104"/>
    </row>
    <row r="146" ht="15.75" customHeight="1">
      <c r="D146" s="104"/>
    </row>
    <row r="147" ht="15.75" customHeight="1">
      <c r="D147" s="104"/>
    </row>
    <row r="148" ht="15.75" customHeight="1">
      <c r="D148" s="104"/>
    </row>
    <row r="149" ht="15.75" customHeight="1">
      <c r="D149" s="104"/>
    </row>
    <row r="150" ht="15.75" customHeight="1">
      <c r="D150" s="104"/>
    </row>
    <row r="151" ht="15.75" customHeight="1">
      <c r="D151" s="104"/>
    </row>
    <row r="152" ht="15.75" customHeight="1">
      <c r="D152" s="104"/>
    </row>
    <row r="153" ht="15.75" customHeight="1">
      <c r="D153" s="104"/>
    </row>
    <row r="154" ht="15.75" customHeight="1">
      <c r="D154" s="104"/>
    </row>
    <row r="155" ht="15.75" customHeight="1">
      <c r="D155" s="104"/>
    </row>
    <row r="156" ht="15.75" customHeight="1">
      <c r="D156" s="104"/>
    </row>
    <row r="157" ht="15.75" customHeight="1">
      <c r="D157" s="104"/>
    </row>
    <row r="158" ht="15.75" customHeight="1">
      <c r="D158" s="104"/>
    </row>
    <row r="159" ht="15.75" customHeight="1">
      <c r="D159" s="104"/>
    </row>
    <row r="160" ht="15.75" customHeight="1">
      <c r="D160" s="104"/>
    </row>
    <row r="161" ht="15.75" customHeight="1">
      <c r="D161" s="104"/>
    </row>
    <row r="162" ht="15.75" customHeight="1">
      <c r="D162" s="104"/>
    </row>
    <row r="163" ht="15.75" customHeight="1">
      <c r="D163" s="104"/>
    </row>
    <row r="164" ht="15.75" customHeight="1">
      <c r="D164" s="104"/>
    </row>
    <row r="165" ht="15.75" customHeight="1">
      <c r="D165" s="104"/>
    </row>
    <row r="166" ht="15.75" customHeight="1">
      <c r="D166" s="104"/>
    </row>
    <row r="167" ht="15.75" customHeight="1">
      <c r="D167" s="104"/>
    </row>
    <row r="168" ht="15.75" customHeight="1">
      <c r="D168" s="104"/>
    </row>
    <row r="169" ht="15.75" customHeight="1">
      <c r="D169" s="104"/>
    </row>
    <row r="170" ht="15.75" customHeight="1">
      <c r="D170" s="104"/>
    </row>
    <row r="171" ht="15.75" customHeight="1">
      <c r="D171" s="104"/>
    </row>
    <row r="172" ht="15.75" customHeight="1">
      <c r="D172" s="104"/>
    </row>
    <row r="173" ht="15.75" customHeight="1">
      <c r="D173" s="104"/>
    </row>
    <row r="174" ht="15.75" customHeight="1">
      <c r="D174" s="104"/>
    </row>
    <row r="175" ht="15.75" customHeight="1">
      <c r="D175" s="104"/>
    </row>
    <row r="176" ht="15.75" customHeight="1">
      <c r="D176" s="104"/>
    </row>
    <row r="177" ht="15.75" customHeight="1">
      <c r="D177" s="104"/>
    </row>
    <row r="178" ht="15.75" customHeight="1">
      <c r="D178" s="104"/>
    </row>
    <row r="179" ht="15.75" customHeight="1">
      <c r="D179" s="104"/>
    </row>
    <row r="180" ht="15.75" customHeight="1">
      <c r="D180" s="104"/>
    </row>
    <row r="181" ht="15.75" customHeight="1">
      <c r="D181" s="104"/>
    </row>
    <row r="182" ht="15.75" customHeight="1">
      <c r="D182" s="104"/>
    </row>
    <row r="183" ht="15.75" customHeight="1">
      <c r="D183" s="104"/>
    </row>
    <row r="184" ht="15.75" customHeight="1">
      <c r="D184" s="104"/>
    </row>
    <row r="185" ht="15.75" customHeight="1">
      <c r="D185" s="104"/>
    </row>
    <row r="186" ht="15.75" customHeight="1">
      <c r="D186" s="104"/>
    </row>
    <row r="187" ht="15.75" customHeight="1">
      <c r="D187" s="104"/>
    </row>
    <row r="188" ht="15.75" customHeight="1">
      <c r="D188" s="104"/>
    </row>
    <row r="189" ht="15.75" customHeight="1">
      <c r="D189" s="104"/>
    </row>
    <row r="190" ht="15.75" customHeight="1">
      <c r="D190" s="104"/>
    </row>
    <row r="191" ht="15.75" customHeight="1">
      <c r="D191" s="104"/>
    </row>
    <row r="192" ht="15.75" customHeight="1">
      <c r="D192" s="104"/>
    </row>
    <row r="193" ht="15.75" customHeight="1">
      <c r="D193" s="104"/>
    </row>
    <row r="194" ht="15.75" customHeight="1">
      <c r="D194" s="104"/>
    </row>
    <row r="195" ht="15.75" customHeight="1">
      <c r="D195" s="104"/>
    </row>
    <row r="196" ht="15.75" customHeight="1">
      <c r="D196" s="104"/>
    </row>
    <row r="197" ht="15.75" customHeight="1">
      <c r="D197" s="104"/>
    </row>
    <row r="198" ht="15.75" customHeight="1">
      <c r="D198" s="104"/>
    </row>
    <row r="199" ht="15.75" customHeight="1">
      <c r="D199" s="104"/>
    </row>
    <row r="200" ht="15.75" customHeight="1">
      <c r="D200" s="104"/>
    </row>
    <row r="201" ht="15.75" customHeight="1">
      <c r="D201" s="104"/>
    </row>
    <row r="202" ht="15.75" customHeight="1">
      <c r="D202" s="104"/>
    </row>
    <row r="203" ht="15.75" customHeight="1">
      <c r="D203" s="104"/>
    </row>
    <row r="204" ht="15.75" customHeight="1">
      <c r="D204" s="104"/>
    </row>
    <row r="205" ht="15.75" customHeight="1">
      <c r="D205" s="104"/>
    </row>
    <row r="206" ht="15.75" customHeight="1">
      <c r="D206" s="104"/>
    </row>
    <row r="207" ht="15.75" customHeight="1">
      <c r="D207" s="104"/>
    </row>
    <row r="208" ht="15.75" customHeight="1">
      <c r="D208" s="104"/>
    </row>
    <row r="209" ht="15.75" customHeight="1">
      <c r="D209" s="104"/>
    </row>
    <row r="210" ht="15.75" customHeight="1">
      <c r="D210" s="104"/>
    </row>
    <row r="211" ht="15.75" customHeight="1">
      <c r="D211" s="104"/>
    </row>
    <row r="212" ht="15.75" customHeight="1">
      <c r="D212" s="104"/>
    </row>
    <row r="213" ht="15.75" customHeight="1">
      <c r="D213" s="104"/>
    </row>
    <row r="214" ht="15.75" customHeight="1">
      <c r="D214" s="104"/>
    </row>
    <row r="215" ht="15.75" customHeight="1">
      <c r="D215" s="104"/>
    </row>
    <row r="216" ht="15.75" customHeight="1">
      <c r="D216" s="104"/>
    </row>
    <row r="217" ht="15.75" customHeight="1">
      <c r="D217" s="104"/>
    </row>
    <row r="218" ht="15.75" customHeight="1">
      <c r="D218" s="104"/>
    </row>
    <row r="219" ht="15.75" customHeight="1">
      <c r="D219" s="104"/>
    </row>
    <row r="220" ht="15.75" customHeight="1">
      <c r="D220" s="104"/>
    </row>
    <row r="221" ht="15.75" customHeight="1">
      <c r="D221" s="104"/>
    </row>
    <row r="222" ht="15.75" customHeight="1">
      <c r="D222" s="104"/>
    </row>
    <row r="223" ht="15.75" customHeight="1">
      <c r="D223" s="104"/>
    </row>
    <row r="224" ht="15.75" customHeight="1">
      <c r="D224" s="104"/>
    </row>
    <row r="225" ht="15.75" customHeight="1">
      <c r="D225" s="104"/>
    </row>
    <row r="226" ht="15.75" customHeight="1">
      <c r="D226" s="104"/>
    </row>
    <row r="227" ht="15.75" customHeight="1">
      <c r="D227" s="104"/>
    </row>
    <row r="228" ht="15.75" customHeight="1">
      <c r="D228" s="104"/>
    </row>
    <row r="229" ht="15.75" customHeight="1">
      <c r="D229" s="104"/>
    </row>
    <row r="230" ht="15.75" customHeight="1">
      <c r="D230" s="104"/>
    </row>
    <row r="231" ht="15.75" customHeight="1">
      <c r="D231" s="104"/>
    </row>
    <row r="232" ht="15.75" customHeight="1">
      <c r="D232" s="104"/>
    </row>
    <row r="233" ht="15.75" customHeight="1">
      <c r="D233" s="104"/>
    </row>
    <row r="234" ht="15.75" customHeight="1">
      <c r="D234" s="104"/>
    </row>
    <row r="235" ht="15.75" customHeight="1">
      <c r="D235" s="104"/>
    </row>
    <row r="236" ht="15.75" customHeight="1">
      <c r="D236" s="104"/>
    </row>
    <row r="237" ht="15.75" customHeight="1">
      <c r="D237" s="104"/>
    </row>
    <row r="238" ht="15.75" customHeight="1">
      <c r="D238" s="104"/>
    </row>
    <row r="239" ht="15.75" customHeight="1">
      <c r="D239" s="104"/>
    </row>
    <row r="240" ht="15.75" customHeight="1">
      <c r="D240" s="104"/>
    </row>
    <row r="241" ht="15.75" customHeight="1">
      <c r="D241" s="104"/>
    </row>
    <row r="242" ht="15.75" customHeight="1">
      <c r="D242" s="104"/>
    </row>
    <row r="243" ht="15.75" customHeight="1">
      <c r="D243" s="104"/>
    </row>
    <row r="244" ht="15.75" customHeight="1">
      <c r="D244" s="104"/>
    </row>
    <row r="245" ht="15.75" customHeight="1">
      <c r="D245" s="104"/>
    </row>
    <row r="246" ht="15.75" customHeight="1">
      <c r="D246" s="104"/>
    </row>
    <row r="247" ht="15.75" customHeight="1">
      <c r="D247" s="104"/>
    </row>
    <row r="248" ht="15.75" customHeight="1">
      <c r="D248" s="104"/>
    </row>
    <row r="249" ht="15.75" customHeight="1">
      <c r="D249" s="104"/>
    </row>
    <row r="250" ht="15.75" customHeight="1">
      <c r="D250" s="104"/>
    </row>
    <row r="251" ht="15.75" customHeight="1">
      <c r="D251" s="104"/>
    </row>
    <row r="252" ht="15.75" customHeight="1">
      <c r="D252" s="104"/>
    </row>
    <row r="253" ht="15.75" customHeight="1">
      <c r="D253" s="104"/>
    </row>
    <row r="254" ht="15.75" customHeight="1">
      <c r="D254" s="104"/>
    </row>
    <row r="255" ht="15.75" customHeight="1">
      <c r="D255" s="104"/>
    </row>
    <row r="256" ht="15.75" customHeight="1">
      <c r="D256" s="104"/>
    </row>
    <row r="257" ht="15.75" customHeight="1">
      <c r="D257" s="104"/>
    </row>
    <row r="258" ht="15.75" customHeight="1">
      <c r="D258" s="104"/>
    </row>
    <row r="259" ht="15.75" customHeight="1">
      <c r="D259" s="104"/>
    </row>
    <row r="260" ht="15.75" customHeight="1">
      <c r="D260" s="104"/>
    </row>
    <row r="261" ht="15.75" customHeight="1">
      <c r="D261" s="104"/>
    </row>
    <row r="262" ht="15.75" customHeight="1">
      <c r="D262" s="104"/>
    </row>
    <row r="263" ht="15.75" customHeight="1">
      <c r="D263" s="104"/>
    </row>
    <row r="264" ht="15.75" customHeight="1">
      <c r="D264" s="104"/>
    </row>
    <row r="265" ht="15.75" customHeight="1">
      <c r="D265" s="104"/>
    </row>
    <row r="266" ht="15.75" customHeight="1">
      <c r="D266" s="104"/>
    </row>
    <row r="267" ht="15.75" customHeight="1">
      <c r="D267" s="104"/>
    </row>
    <row r="268" ht="15.75" customHeight="1">
      <c r="D268" s="104"/>
    </row>
    <row r="269" ht="15.75" customHeight="1">
      <c r="D269" s="104"/>
    </row>
    <row r="270" ht="15.75" customHeight="1">
      <c r="D270" s="104"/>
    </row>
    <row r="271" ht="15.75" customHeight="1">
      <c r="D271" s="104"/>
    </row>
    <row r="272" ht="15.75" customHeight="1">
      <c r="D272" s="104"/>
    </row>
    <row r="273" ht="15.75" customHeight="1">
      <c r="D273" s="104"/>
    </row>
    <row r="274" ht="15.75" customHeight="1">
      <c r="D274" s="104"/>
    </row>
    <row r="275" ht="15.75" customHeight="1">
      <c r="D275" s="104"/>
    </row>
    <row r="276" ht="15.75" customHeight="1">
      <c r="D276" s="104"/>
    </row>
    <row r="277" ht="15.75" customHeight="1">
      <c r="D277" s="104"/>
    </row>
    <row r="278" ht="15.75" customHeight="1">
      <c r="D278" s="104"/>
    </row>
    <row r="279" ht="15.75" customHeight="1">
      <c r="D279" s="104"/>
    </row>
    <row r="280" ht="15.75" customHeight="1">
      <c r="D280" s="104"/>
    </row>
    <row r="281" ht="15.75" customHeight="1">
      <c r="D281" s="104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11811023622047245" footer="0.0" header="0.0" left="0.15748031496062992" right="0.15748031496062992" top="0.1181102362204724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4.43"/>
    <col customWidth="1" min="4" max="4" width="7.71"/>
    <col customWidth="1" min="5" max="6" width="15.14"/>
    <col customWidth="1" min="7" max="7" width="13.0"/>
    <col customWidth="1" min="8" max="8" width="12.29"/>
    <col customWidth="1" min="9" max="9" width="12.57"/>
    <col customWidth="1" min="10" max="13" width="8.86"/>
    <col customWidth="1" min="14" max="14" width="10.0"/>
    <col customWidth="1" min="15" max="24" width="8.86"/>
  </cols>
  <sheetData>
    <row r="1">
      <c r="A1" s="1" t="s">
        <v>1</v>
      </c>
      <c r="B1" s="4"/>
      <c r="C1" s="6"/>
      <c r="D1" s="7" t="s">
        <v>3</v>
      </c>
      <c r="E1" s="8" t="s">
        <v>4</v>
      </c>
      <c r="F1" s="10" t="s">
        <v>5</v>
      </c>
      <c r="G1" s="10" t="s">
        <v>7</v>
      </c>
      <c r="H1" s="10" t="s">
        <v>8</v>
      </c>
      <c r="I1" s="10" t="s">
        <v>9</v>
      </c>
    </row>
    <row r="2">
      <c r="A2" s="22" t="s">
        <v>10</v>
      </c>
      <c r="B2" s="24"/>
      <c r="C2" s="20"/>
      <c r="D2" s="20"/>
      <c r="E2" s="25"/>
      <c r="H2" s="26"/>
    </row>
    <row r="3">
      <c r="A3" s="24"/>
      <c r="B3" s="24" t="s">
        <v>17</v>
      </c>
      <c r="C3" s="20"/>
      <c r="D3" s="20"/>
      <c r="E3" s="25">
        <v>75000.0</v>
      </c>
      <c r="F3" s="29">
        <v>90000.0</v>
      </c>
      <c r="G3" s="29">
        <v>106000.0</v>
      </c>
      <c r="H3" s="29">
        <v>160000.0</v>
      </c>
      <c r="I3" s="29">
        <v>158500.0</v>
      </c>
      <c r="N3" s="12"/>
    </row>
    <row r="4">
      <c r="A4" s="24"/>
      <c r="B4" s="24" t="s">
        <v>19</v>
      </c>
      <c r="C4" s="20"/>
      <c r="D4" s="20"/>
      <c r="E4" s="25">
        <v>100000.0</v>
      </c>
      <c r="F4" s="29">
        <v>70000.0</v>
      </c>
      <c r="G4" s="29">
        <v>61000.0</v>
      </c>
      <c r="H4" s="29">
        <v>85000.0</v>
      </c>
      <c r="I4" s="29">
        <v>85000.0</v>
      </c>
      <c r="N4" s="12"/>
    </row>
    <row r="5">
      <c r="A5" s="24"/>
      <c r="B5" s="24" t="s">
        <v>20</v>
      </c>
      <c r="C5" s="20"/>
      <c r="D5" s="20"/>
      <c r="E5" s="25"/>
      <c r="F5" s="29"/>
      <c r="G5" s="29">
        <v>20000.0</v>
      </c>
      <c r="H5" s="29">
        <v>43000.0</v>
      </c>
      <c r="I5" s="29">
        <v>42000.0</v>
      </c>
    </row>
    <row r="6">
      <c r="A6" s="31" t="s">
        <v>21</v>
      </c>
      <c r="B6" s="24"/>
      <c r="C6" s="20"/>
      <c r="D6" s="20"/>
      <c r="E6" s="25"/>
      <c r="F6" s="36"/>
      <c r="G6" s="36"/>
      <c r="H6" s="36"/>
      <c r="I6" s="36"/>
    </row>
    <row r="7">
      <c r="A7" s="24"/>
      <c r="B7" s="24" t="s">
        <v>25</v>
      </c>
      <c r="C7" s="20"/>
      <c r="D7" s="20"/>
      <c r="E7" s="25">
        <v>4000.0</v>
      </c>
      <c r="F7" s="29">
        <v>500.0</v>
      </c>
      <c r="G7" s="29">
        <v>500.0</v>
      </c>
      <c r="H7" s="29">
        <v>500.0</v>
      </c>
      <c r="I7" s="29">
        <v>500.0</v>
      </c>
      <c r="N7" s="12"/>
    </row>
    <row r="8">
      <c r="A8" s="24"/>
      <c r="B8" s="24" t="s">
        <v>27</v>
      </c>
      <c r="C8" s="20"/>
      <c r="D8" s="20"/>
      <c r="E8" s="25">
        <v>5000.0</v>
      </c>
      <c r="F8" s="29">
        <v>5000.0</v>
      </c>
      <c r="G8" s="29">
        <v>5000.0</v>
      </c>
      <c r="H8" s="29">
        <v>5000.0</v>
      </c>
      <c r="I8" s="29">
        <v>5000.0</v>
      </c>
    </row>
    <row r="9">
      <c r="A9" s="10"/>
      <c r="B9" s="24" t="s">
        <v>29</v>
      </c>
      <c r="C9" s="20"/>
      <c r="D9" s="20"/>
      <c r="E9" s="38">
        <v>9600.0</v>
      </c>
      <c r="F9" s="29">
        <v>4000.0</v>
      </c>
      <c r="G9" s="29">
        <v>4000.0</v>
      </c>
      <c r="H9" s="29">
        <v>4000.0</v>
      </c>
      <c r="I9" s="29">
        <v>4000.0</v>
      </c>
    </row>
    <row r="10">
      <c r="A10" s="10" t="s">
        <v>38</v>
      </c>
      <c r="B10" s="26"/>
      <c r="C10" s="26"/>
      <c r="D10" s="26"/>
      <c r="E10" s="40">
        <f t="shared" ref="E10:I10" si="1">SUM(E3:E9)</f>
        <v>193600</v>
      </c>
      <c r="F10" s="42">
        <f t="shared" si="1"/>
        <v>169500</v>
      </c>
      <c r="G10" s="43">
        <f t="shared" si="1"/>
        <v>196500</v>
      </c>
      <c r="H10" s="43">
        <f t="shared" si="1"/>
        <v>297500</v>
      </c>
      <c r="I10" s="43">
        <f t="shared" si="1"/>
        <v>295000</v>
      </c>
    </row>
    <row r="11">
      <c r="A11" s="26"/>
      <c r="B11" s="26"/>
      <c r="C11" s="26"/>
      <c r="D11" s="26"/>
      <c r="E11" s="12"/>
      <c r="F11" s="36"/>
      <c r="G11" s="36"/>
      <c r="H11" s="36"/>
      <c r="I11" s="36"/>
      <c r="J11" s="26"/>
    </row>
    <row r="12">
      <c r="A12" s="10" t="s">
        <v>50</v>
      </c>
      <c r="B12" s="26"/>
      <c r="C12" s="26"/>
      <c r="D12" s="26"/>
      <c r="E12" s="12"/>
      <c r="F12" s="36"/>
      <c r="G12" s="36"/>
      <c r="H12" s="36"/>
      <c r="I12" s="36"/>
    </row>
    <row r="13">
      <c r="A13" s="26"/>
      <c r="B13" s="26" t="s">
        <v>51</v>
      </c>
      <c r="C13" s="26"/>
      <c r="D13" s="26"/>
      <c r="E13" s="12">
        <v>52000.0</v>
      </c>
      <c r="F13" s="46">
        <v>40000.0</v>
      </c>
      <c r="G13" s="46">
        <v>60000.0</v>
      </c>
      <c r="H13" s="46">
        <v>87000.0</v>
      </c>
      <c r="I13" s="46">
        <v>80000.0</v>
      </c>
    </row>
    <row r="14">
      <c r="A14" s="26"/>
      <c r="B14" s="26" t="s">
        <v>52</v>
      </c>
      <c r="C14" s="26"/>
      <c r="D14" s="26"/>
      <c r="E14" s="12"/>
      <c r="F14" s="46"/>
      <c r="G14" s="46">
        <v>12000.0</v>
      </c>
      <c r="H14" s="46">
        <v>15852.0</v>
      </c>
      <c r="I14" s="46">
        <v>11500.0</v>
      </c>
    </row>
    <row r="15">
      <c r="A15" s="26"/>
      <c r="B15" s="26" t="s">
        <v>53</v>
      </c>
      <c r="C15" s="26"/>
      <c r="D15" s="26"/>
      <c r="E15" s="48">
        <v>41000.0</v>
      </c>
      <c r="F15" s="46">
        <v>35000.0</v>
      </c>
      <c r="G15" s="46">
        <v>26000.0</v>
      </c>
      <c r="H15" s="46">
        <v>34000.0</v>
      </c>
      <c r="I15" s="46">
        <v>29000.0</v>
      </c>
    </row>
    <row r="16">
      <c r="A16" s="10" t="s">
        <v>57</v>
      </c>
      <c r="B16" s="26"/>
      <c r="C16" s="26"/>
      <c r="D16" s="26"/>
      <c r="E16" s="50">
        <f>E10-E13-E15</f>
        <v>100600</v>
      </c>
      <c r="F16" s="42">
        <f>SUM(F10-F13-F15)</f>
        <v>94500</v>
      </c>
      <c r="G16" s="43">
        <f t="shared" ref="G16:I16" si="2">SUM(G10-G13-G14-G15)</f>
        <v>98500</v>
      </c>
      <c r="H16" s="43">
        <f t="shared" si="2"/>
        <v>160648</v>
      </c>
      <c r="I16" s="43">
        <f t="shared" si="2"/>
        <v>174500</v>
      </c>
    </row>
    <row r="17">
      <c r="A17" s="26"/>
      <c r="B17" s="26"/>
      <c r="C17" s="26"/>
      <c r="D17" s="26"/>
      <c r="E17" s="12"/>
      <c r="F17" s="36"/>
      <c r="G17" s="36"/>
      <c r="H17" s="36"/>
      <c r="I17" s="36"/>
    </row>
    <row r="18">
      <c r="A18" s="14" t="s">
        <v>62</v>
      </c>
      <c r="B18" s="26"/>
      <c r="C18" s="26"/>
      <c r="D18" s="26"/>
      <c r="E18" s="12"/>
      <c r="F18" s="53"/>
      <c r="G18" s="53"/>
      <c r="H18" s="53"/>
      <c r="I18" s="53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>
      <c r="A19" s="26"/>
      <c r="B19" s="35" t="s">
        <v>66</v>
      </c>
      <c r="C19" s="35"/>
      <c r="D19" s="35"/>
      <c r="E19" s="59">
        <v>2500.0</v>
      </c>
      <c r="F19" s="60">
        <v>2000.0</v>
      </c>
      <c r="G19" s="60">
        <v>4000.0</v>
      </c>
      <c r="H19" s="60">
        <v>4000.0</v>
      </c>
      <c r="I19" s="60">
        <v>4000.0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>
      <c r="A20" s="26"/>
      <c r="B20" s="35" t="s">
        <v>72</v>
      </c>
      <c r="C20" s="35"/>
      <c r="D20" s="35"/>
      <c r="E20" s="59">
        <v>1700.0</v>
      </c>
      <c r="F20" s="60">
        <v>2500.0</v>
      </c>
      <c r="G20" s="60">
        <v>1700.0</v>
      </c>
      <c r="H20" s="60">
        <v>3200.0</v>
      </c>
      <c r="I20" s="60">
        <v>3200.0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ht="15.75" customHeight="1">
      <c r="A21" s="26"/>
      <c r="B21" s="35" t="s">
        <v>73</v>
      </c>
      <c r="C21" s="35"/>
      <c r="D21" s="35"/>
      <c r="E21" s="59">
        <v>500.0</v>
      </c>
      <c r="F21" s="60">
        <v>1000.0</v>
      </c>
      <c r="G21" s="60">
        <v>1000.0</v>
      </c>
      <c r="H21" s="60">
        <v>1000.0</v>
      </c>
      <c r="I21" s="60">
        <v>1000.0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ht="15.75" customHeight="1">
      <c r="A22" s="26"/>
      <c r="B22" s="35" t="s">
        <v>75</v>
      </c>
      <c r="C22" s="35"/>
      <c r="D22" s="35"/>
      <c r="E22" s="59">
        <v>2000.0</v>
      </c>
      <c r="F22" s="60">
        <v>500.0</v>
      </c>
      <c r="G22" s="60">
        <v>500.0</v>
      </c>
      <c r="H22" s="60">
        <v>500.0</v>
      </c>
      <c r="I22" s="60">
        <v>500.0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ht="15.75" customHeight="1">
      <c r="A23" s="26"/>
      <c r="B23" s="35" t="s">
        <v>36</v>
      </c>
      <c r="C23" s="35"/>
      <c r="D23" s="35"/>
      <c r="E23" s="59">
        <v>10000.0</v>
      </c>
      <c r="F23" s="60">
        <v>14000.0</v>
      </c>
      <c r="G23" s="60">
        <v>10000.0</v>
      </c>
      <c r="H23" s="60">
        <v>5000.0</v>
      </c>
      <c r="I23" s="60">
        <v>5000.0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ht="15.75" customHeight="1">
      <c r="A24" s="26"/>
      <c r="B24" s="35" t="s">
        <v>76</v>
      </c>
      <c r="C24" s="35"/>
      <c r="D24" s="35"/>
      <c r="E24" s="59">
        <v>2185.79</v>
      </c>
      <c r="F24" s="60">
        <v>2800.0</v>
      </c>
      <c r="G24" s="60">
        <v>3200.0</v>
      </c>
      <c r="H24" s="60">
        <v>5000.0</v>
      </c>
      <c r="I24" s="60">
        <v>5500.0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ht="15.75" customHeight="1">
      <c r="A25" s="26"/>
      <c r="B25" s="35" t="s">
        <v>77</v>
      </c>
      <c r="C25" s="35"/>
      <c r="D25" s="35"/>
      <c r="E25" s="59">
        <v>3000.0</v>
      </c>
      <c r="F25" s="60">
        <v>2700.0</v>
      </c>
      <c r="G25" s="60">
        <v>3500.0</v>
      </c>
      <c r="H25" s="60">
        <v>3500.0</v>
      </c>
      <c r="I25" s="60">
        <v>3000.0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ht="15.75" customHeight="1">
      <c r="A26" s="26"/>
      <c r="B26" s="35" t="s">
        <v>78</v>
      </c>
      <c r="C26" s="35"/>
      <c r="D26" s="35"/>
      <c r="E26" s="59">
        <v>1500.0</v>
      </c>
      <c r="F26" s="60">
        <v>1500.0</v>
      </c>
      <c r="G26" s="60">
        <v>2000.0</v>
      </c>
      <c r="H26" s="60">
        <v>4000.0</v>
      </c>
      <c r="I26" s="60">
        <v>4500.0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ht="15.75" customHeight="1">
      <c r="A27" s="26"/>
      <c r="B27" s="35" t="s">
        <v>79</v>
      </c>
      <c r="C27" s="35"/>
      <c r="D27" s="35"/>
      <c r="E27" s="59">
        <v>6000.0</v>
      </c>
      <c r="F27" s="60">
        <v>6000.0</v>
      </c>
      <c r="G27" s="60">
        <v>5000.0</v>
      </c>
      <c r="H27" s="60">
        <v>5000.0</v>
      </c>
      <c r="I27" s="60">
        <v>4000.0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ht="15.75" customHeight="1">
      <c r="A28" s="26"/>
      <c r="B28" s="35" t="s">
        <v>82</v>
      </c>
      <c r="C28" s="35"/>
      <c r="D28" s="35"/>
      <c r="E28" s="59">
        <v>10000.0</v>
      </c>
      <c r="F28" s="60">
        <v>9000.0</v>
      </c>
      <c r="G28" s="60">
        <v>9000.0</v>
      </c>
      <c r="H28" s="60">
        <v>12000.0</v>
      </c>
      <c r="I28" s="60">
        <v>14000.0</v>
      </c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ht="15.75" customHeight="1">
      <c r="A29" s="26"/>
      <c r="B29" s="35" t="s">
        <v>83</v>
      </c>
      <c r="C29" s="35"/>
      <c r="D29" s="35"/>
      <c r="E29" s="59">
        <v>500.0</v>
      </c>
      <c r="F29" s="60">
        <v>500.0</v>
      </c>
      <c r="G29" s="60">
        <v>500.0</v>
      </c>
      <c r="H29" s="60">
        <v>500.0</v>
      </c>
      <c r="I29" s="60">
        <v>500.0</v>
      </c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ht="15.75" customHeight="1">
      <c r="A30" s="26"/>
      <c r="B30" s="35" t="s">
        <v>84</v>
      </c>
      <c r="C30" s="35"/>
      <c r="D30" s="35"/>
      <c r="E30" s="59">
        <v>20000.0</v>
      </c>
      <c r="F30" s="60">
        <v>12000.0</v>
      </c>
      <c r="G30" s="60">
        <v>12000.0</v>
      </c>
      <c r="H30" s="60">
        <v>15000.0</v>
      </c>
      <c r="I30" s="60">
        <v>12000.0</v>
      </c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</row>
    <row r="31" ht="15.75" customHeight="1">
      <c r="A31" s="26"/>
      <c r="B31" s="35" t="s">
        <v>85</v>
      </c>
      <c r="C31" s="35"/>
      <c r="D31" s="35"/>
      <c r="E31" s="59">
        <v>2000.0</v>
      </c>
      <c r="F31" s="60">
        <v>2000.0</v>
      </c>
      <c r="G31" s="60">
        <v>2000.0</v>
      </c>
      <c r="H31" s="60">
        <v>2000.0</v>
      </c>
      <c r="I31" s="60">
        <v>2000.0</v>
      </c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ht="15.75" customHeight="1">
      <c r="A32" s="26"/>
      <c r="B32" s="35" t="s">
        <v>86</v>
      </c>
      <c r="C32" s="35"/>
      <c r="D32" s="35"/>
      <c r="E32" s="59">
        <v>12483.0</v>
      </c>
      <c r="F32" s="60"/>
      <c r="G32" s="60"/>
      <c r="H32" s="60"/>
      <c r="I32" s="60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</row>
    <row r="33" ht="15.75" customHeight="1">
      <c r="A33" s="26"/>
      <c r="B33" s="35" t="s">
        <v>87</v>
      </c>
      <c r="C33" s="35"/>
      <c r="D33" s="35"/>
      <c r="E33" s="59">
        <v>2000.0</v>
      </c>
      <c r="F33" s="60">
        <v>1500.0</v>
      </c>
      <c r="G33" s="60">
        <v>1500.0</v>
      </c>
      <c r="H33" s="60">
        <v>1200.0</v>
      </c>
      <c r="I33" s="60">
        <v>2000.0</v>
      </c>
      <c r="J33" s="55"/>
      <c r="K33" s="69" t="s">
        <v>89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</row>
    <row r="34" ht="15.75" customHeight="1">
      <c r="A34" s="26"/>
      <c r="B34" s="26" t="s">
        <v>91</v>
      </c>
      <c r="C34" s="26"/>
      <c r="D34" s="26"/>
      <c r="E34" s="12">
        <v>2500.0</v>
      </c>
      <c r="F34" s="60">
        <v>1500.0</v>
      </c>
      <c r="G34" s="60">
        <v>4000.0</v>
      </c>
      <c r="H34" s="60">
        <v>4000.0</v>
      </c>
      <c r="I34" s="60">
        <v>4000.0</v>
      </c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ht="15.75" customHeight="1">
      <c r="A35" s="26"/>
      <c r="B35" s="35" t="s">
        <v>93</v>
      </c>
      <c r="C35" s="26"/>
      <c r="D35" s="26"/>
      <c r="E35" s="12"/>
      <c r="F35" s="60">
        <v>3000.0</v>
      </c>
      <c r="G35" s="60">
        <v>2000.0</v>
      </c>
      <c r="H35" s="60">
        <v>2000.0</v>
      </c>
      <c r="I35" s="60">
        <v>2000.0</v>
      </c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ht="15.75" customHeight="1">
      <c r="A36" s="26"/>
      <c r="B36" s="35" t="s">
        <v>94</v>
      </c>
      <c r="C36" s="26"/>
      <c r="D36" s="26"/>
      <c r="E36" s="12"/>
      <c r="F36" s="60">
        <v>7000.0</v>
      </c>
      <c r="G36" s="60">
        <v>1000.0</v>
      </c>
      <c r="H36" s="60">
        <v>1509.0</v>
      </c>
      <c r="I36" s="60">
        <v>1000.0</v>
      </c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</row>
    <row r="37" ht="15.75" customHeight="1">
      <c r="A37" s="26"/>
      <c r="B37" s="26" t="s">
        <v>95</v>
      </c>
      <c r="C37" s="26"/>
      <c r="D37" s="26"/>
      <c r="E37" s="12">
        <v>1500.0</v>
      </c>
      <c r="F37" s="60">
        <v>1500.0</v>
      </c>
      <c r="G37" s="60">
        <v>1500.0</v>
      </c>
      <c r="H37" s="60">
        <v>1500.0</v>
      </c>
      <c r="I37" s="60">
        <v>1500.0</v>
      </c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</row>
    <row r="38" ht="15.75" customHeight="1">
      <c r="A38" s="26"/>
      <c r="B38" s="35" t="s">
        <v>97</v>
      </c>
      <c r="C38" s="26"/>
      <c r="D38" s="26"/>
      <c r="E38" s="12"/>
      <c r="F38" s="60"/>
      <c r="G38" s="60"/>
      <c r="H38" s="60">
        <v>2000.0</v>
      </c>
      <c r="I38" s="60">
        <v>2000.0</v>
      </c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</row>
    <row r="39" ht="15.75" customHeight="1">
      <c r="A39" s="26"/>
      <c r="B39" s="35" t="s">
        <v>98</v>
      </c>
      <c r="C39" s="26"/>
      <c r="D39" s="26"/>
      <c r="E39" s="12"/>
      <c r="F39" s="60"/>
      <c r="G39" s="60"/>
      <c r="H39" s="60">
        <v>2200.0</v>
      </c>
      <c r="I39" s="60">
        <v>2200.0</v>
      </c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</row>
    <row r="40" ht="15.75" customHeight="1">
      <c r="A40" s="26"/>
      <c r="B40" s="26" t="s">
        <v>100</v>
      </c>
      <c r="C40" s="26"/>
      <c r="D40" s="26" t="s">
        <v>101</v>
      </c>
      <c r="E40" s="48">
        <f>'A1'!E9</f>
        <v>99281.03</v>
      </c>
      <c r="F40" s="72">
        <f>'A1'!F9</f>
        <v>88000</v>
      </c>
      <c r="G40" s="72">
        <f>'A1'!G9</f>
        <v>97000</v>
      </c>
      <c r="H40" s="72">
        <f>'A1'!H9</f>
        <v>135500</v>
      </c>
      <c r="I40" s="72">
        <f>'A1'!I9</f>
        <v>136500</v>
      </c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</row>
    <row r="41" ht="15.75" customHeight="1">
      <c r="A41" s="10" t="s">
        <v>109</v>
      </c>
      <c r="B41" s="26"/>
      <c r="C41" s="26"/>
      <c r="D41" s="26"/>
      <c r="E41" s="12">
        <f t="shared" ref="E41:I41" si="3">SUM(E19:E40)</f>
        <v>179649.82</v>
      </c>
      <c r="F41" s="60">
        <f t="shared" si="3"/>
        <v>159000</v>
      </c>
      <c r="G41" s="60">
        <f t="shared" si="3"/>
        <v>161400</v>
      </c>
      <c r="H41" s="60">
        <f t="shared" si="3"/>
        <v>210609</v>
      </c>
      <c r="I41" s="60">
        <f t="shared" si="3"/>
        <v>210400</v>
      </c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</row>
    <row r="42" ht="15.75" customHeight="1">
      <c r="A42" s="26"/>
      <c r="B42" s="26"/>
      <c r="C42" s="26"/>
      <c r="D42" s="26"/>
      <c r="E42" s="12"/>
      <c r="F42" s="53"/>
      <c r="G42" s="53"/>
      <c r="H42" s="53"/>
      <c r="I42" s="5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  <row r="43" ht="15.75" customHeight="1">
      <c r="A43" s="73" t="s">
        <v>114</v>
      </c>
      <c r="B43" s="74"/>
      <c r="C43" s="74"/>
      <c r="D43" s="74"/>
      <c r="E43" s="76">
        <f t="shared" ref="E43:I43" si="4">E16-E41</f>
        <v>-79049.82</v>
      </c>
      <c r="F43" s="78">
        <f t="shared" si="4"/>
        <v>-64500</v>
      </c>
      <c r="G43" s="78">
        <f t="shared" si="4"/>
        <v>-62900</v>
      </c>
      <c r="H43" s="78">
        <f t="shared" si="4"/>
        <v>-49961</v>
      </c>
      <c r="I43" s="78">
        <f t="shared" si="4"/>
        <v>-35900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ht="15.75" customHeight="1">
      <c r="A44" s="26"/>
      <c r="B44" s="26"/>
      <c r="C44" s="26"/>
      <c r="D44" s="26"/>
      <c r="E44" s="12"/>
      <c r="H44" s="80"/>
    </row>
    <row r="45" ht="15.75" customHeight="1">
      <c r="A45" s="26"/>
      <c r="B45" s="26"/>
      <c r="C45" s="26"/>
      <c r="D45" s="26"/>
      <c r="E45" s="12"/>
      <c r="F45" s="81"/>
      <c r="G45" s="81"/>
      <c r="H45" s="83"/>
      <c r="I45" s="81"/>
    </row>
    <row r="46" ht="15.75" customHeight="1">
      <c r="A46" s="26"/>
      <c r="B46" s="26"/>
      <c r="C46" s="26"/>
      <c r="D46" s="26"/>
      <c r="E46" s="12"/>
      <c r="F46" s="81"/>
      <c r="G46" s="81"/>
      <c r="H46" s="83"/>
      <c r="I46" s="81"/>
    </row>
    <row r="47" ht="15.75" customHeight="1">
      <c r="A47" s="26"/>
      <c r="B47" s="26"/>
      <c r="C47" s="26"/>
      <c r="D47" s="26"/>
      <c r="E47" s="12"/>
      <c r="F47" s="81"/>
      <c r="G47" s="81"/>
      <c r="H47" s="83"/>
      <c r="I47" s="81"/>
    </row>
    <row r="48" ht="15.75" customHeight="1">
      <c r="A48" s="26"/>
      <c r="B48" s="26"/>
      <c r="C48" s="26"/>
      <c r="D48" s="26"/>
      <c r="E48" s="12"/>
      <c r="F48" s="81"/>
      <c r="G48" s="81"/>
      <c r="H48" s="83"/>
      <c r="I48" s="81"/>
    </row>
    <row r="49" ht="15.75" customHeight="1">
      <c r="A49" s="26"/>
      <c r="B49" s="26"/>
      <c r="C49" s="26"/>
      <c r="D49" s="26"/>
      <c r="E49" s="12"/>
      <c r="F49" s="81"/>
      <c r="G49" s="81"/>
      <c r="H49" s="83"/>
      <c r="I49" s="81"/>
    </row>
    <row r="50" ht="15.75" customHeight="1">
      <c r="A50" s="26"/>
      <c r="B50" s="26"/>
      <c r="C50" s="26"/>
      <c r="D50" s="26"/>
      <c r="E50" s="12"/>
      <c r="F50" s="81"/>
      <c r="G50" s="81"/>
      <c r="H50" s="85"/>
      <c r="I50" s="81"/>
    </row>
    <row r="51" ht="15.75" customHeight="1">
      <c r="A51" s="26"/>
      <c r="B51" s="26"/>
      <c r="C51" s="26"/>
      <c r="D51" s="26"/>
      <c r="E51" s="12"/>
      <c r="F51" s="81"/>
      <c r="G51" s="81"/>
      <c r="H51" s="88"/>
      <c r="I51" s="81"/>
    </row>
    <row r="52" ht="15.75" customHeight="1">
      <c r="A52" s="26"/>
      <c r="B52" s="26"/>
      <c r="C52" s="26"/>
      <c r="D52" s="26"/>
      <c r="E52" s="12"/>
      <c r="F52" s="81"/>
      <c r="G52" s="81"/>
      <c r="H52" s="81"/>
      <c r="I52" s="81"/>
    </row>
    <row r="53" ht="15.75" customHeight="1">
      <c r="A53" s="26"/>
      <c r="B53" s="26"/>
      <c r="C53" s="26"/>
      <c r="D53" s="26"/>
      <c r="E53" s="12"/>
    </row>
    <row r="54" ht="15.75" customHeight="1">
      <c r="A54" s="26"/>
      <c r="B54" s="26"/>
      <c r="C54" s="26"/>
      <c r="D54" s="26"/>
      <c r="E54" s="12"/>
    </row>
    <row r="55" ht="15.75" customHeight="1">
      <c r="A55" s="26"/>
      <c r="B55" s="26"/>
      <c r="C55" s="26"/>
      <c r="D55" s="26"/>
      <c r="E55" s="12"/>
    </row>
    <row r="56" ht="15.75" customHeight="1">
      <c r="A56" s="26"/>
      <c r="B56" s="26"/>
      <c r="C56" s="26"/>
      <c r="D56" s="26"/>
      <c r="E56" s="12"/>
    </row>
    <row r="57" ht="15.75" customHeight="1">
      <c r="A57" s="26"/>
      <c r="B57" s="26"/>
      <c r="C57" s="26"/>
      <c r="D57" s="26"/>
      <c r="E57" s="12"/>
    </row>
    <row r="58" ht="15.75" customHeight="1">
      <c r="A58" s="26"/>
      <c r="B58" s="26"/>
      <c r="C58" s="26"/>
      <c r="D58" s="26"/>
      <c r="E58" s="12"/>
    </row>
    <row r="59" ht="15.75" customHeight="1">
      <c r="A59" s="26"/>
      <c r="B59" s="26"/>
      <c r="C59" s="26"/>
      <c r="D59" s="26"/>
      <c r="E59" s="12"/>
    </row>
    <row r="60" ht="15.75" customHeight="1">
      <c r="A60" s="26"/>
      <c r="B60" s="26"/>
      <c r="C60" s="26"/>
      <c r="D60" s="26"/>
      <c r="E60" s="12"/>
    </row>
    <row r="61" ht="15.75" customHeight="1">
      <c r="A61" s="26"/>
      <c r="B61" s="26"/>
      <c r="C61" s="26"/>
      <c r="D61" s="26"/>
      <c r="E61" s="12"/>
    </row>
    <row r="62" ht="15.75" customHeight="1">
      <c r="A62" s="26"/>
      <c r="B62" s="26"/>
      <c r="C62" s="26"/>
      <c r="D62" s="26"/>
      <c r="E62" s="12"/>
    </row>
    <row r="63" ht="15.75" customHeight="1">
      <c r="A63" s="26"/>
      <c r="B63" s="26"/>
      <c r="C63" s="26"/>
      <c r="D63" s="26"/>
      <c r="E63" s="12"/>
    </row>
    <row r="64" ht="15.75" customHeight="1">
      <c r="A64" s="26"/>
      <c r="B64" s="26"/>
      <c r="C64" s="26"/>
      <c r="D64" s="26"/>
      <c r="E64" s="12"/>
    </row>
    <row r="65" ht="15.75" customHeight="1">
      <c r="A65" s="26"/>
      <c r="B65" s="26"/>
      <c r="C65" s="26"/>
      <c r="D65" s="26"/>
      <c r="E65" s="12"/>
    </row>
    <row r="66" ht="15.75" customHeight="1">
      <c r="A66" s="26"/>
      <c r="B66" s="26"/>
      <c r="C66" s="26"/>
      <c r="D66" s="26"/>
      <c r="E66" s="12"/>
    </row>
    <row r="67" ht="15.75" customHeight="1">
      <c r="A67" s="26"/>
      <c r="B67" s="26"/>
      <c r="C67" s="26"/>
      <c r="D67" s="26"/>
      <c r="E67" s="12"/>
    </row>
    <row r="68" ht="15.75" customHeight="1">
      <c r="A68" s="26"/>
      <c r="B68" s="26"/>
      <c r="C68" s="26"/>
      <c r="D68" s="26"/>
      <c r="E68" s="12"/>
    </row>
    <row r="69" ht="15.75" customHeight="1">
      <c r="A69" s="26"/>
      <c r="B69" s="26"/>
      <c r="C69" s="26"/>
      <c r="D69" s="26"/>
      <c r="E69" s="12"/>
    </row>
    <row r="70" ht="15.75" customHeight="1">
      <c r="A70" s="26"/>
      <c r="B70" s="26"/>
      <c r="C70" s="26"/>
      <c r="D70" s="26"/>
      <c r="E70" s="12"/>
    </row>
    <row r="71" ht="15.75" customHeight="1">
      <c r="A71" s="26"/>
      <c r="B71" s="26"/>
      <c r="C71" s="26"/>
      <c r="D71" s="26"/>
      <c r="E71" s="12"/>
    </row>
    <row r="72" ht="15.75" customHeight="1">
      <c r="A72" s="26"/>
      <c r="B72" s="26"/>
      <c r="C72" s="26"/>
      <c r="D72" s="26"/>
      <c r="E72" s="12"/>
    </row>
    <row r="73" ht="15.75" customHeight="1">
      <c r="A73" s="26"/>
      <c r="B73" s="26"/>
      <c r="C73" s="26"/>
      <c r="D73" s="26"/>
      <c r="E73" s="12"/>
    </row>
    <row r="74" ht="15.75" customHeight="1">
      <c r="A74" s="26"/>
      <c r="B74" s="26"/>
      <c r="C74" s="26"/>
      <c r="D74" s="26"/>
      <c r="E74" s="12"/>
    </row>
    <row r="75" ht="15.75" customHeight="1">
      <c r="A75" s="26"/>
      <c r="B75" s="26"/>
      <c r="C75" s="26"/>
      <c r="D75" s="26"/>
      <c r="E75" s="12"/>
    </row>
    <row r="76" ht="15.75" customHeight="1">
      <c r="A76" s="26"/>
      <c r="B76" s="26"/>
      <c r="C76" s="26"/>
      <c r="D76" s="26"/>
      <c r="E76" s="12"/>
    </row>
    <row r="77" ht="15.75" customHeight="1">
      <c r="A77" s="26"/>
      <c r="B77" s="26"/>
      <c r="C77" s="26"/>
      <c r="D77" s="26"/>
      <c r="E77" s="12"/>
    </row>
    <row r="78" ht="15.75" customHeight="1">
      <c r="A78" s="26"/>
      <c r="B78" s="26"/>
      <c r="C78" s="26"/>
      <c r="D78" s="26"/>
      <c r="E78" s="12"/>
    </row>
    <row r="79" ht="15.75" customHeight="1">
      <c r="A79" s="26"/>
      <c r="B79" s="26"/>
      <c r="C79" s="26"/>
      <c r="D79" s="26"/>
      <c r="E79" s="12"/>
    </row>
    <row r="80" ht="15.75" customHeight="1">
      <c r="A80" s="26"/>
      <c r="B80" s="26"/>
      <c r="C80" s="26"/>
      <c r="D80" s="26"/>
      <c r="E80" s="12"/>
    </row>
    <row r="81" ht="15.75" customHeight="1">
      <c r="A81" s="26"/>
      <c r="B81" s="26"/>
      <c r="C81" s="26"/>
      <c r="D81" s="26"/>
      <c r="E81" s="12"/>
    </row>
    <row r="82" ht="15.75" customHeight="1">
      <c r="A82" s="26"/>
      <c r="B82" s="26"/>
      <c r="C82" s="26"/>
      <c r="D82" s="26"/>
      <c r="E82" s="12"/>
    </row>
    <row r="83" ht="15.75" customHeight="1">
      <c r="A83" s="26"/>
      <c r="B83" s="26"/>
      <c r="C83" s="26"/>
      <c r="D83" s="26"/>
      <c r="E83" s="12"/>
    </row>
    <row r="84" ht="15.75" customHeight="1">
      <c r="A84" s="26"/>
      <c r="B84" s="26"/>
      <c r="C84" s="26"/>
      <c r="D84" s="26"/>
      <c r="E84" s="12"/>
    </row>
    <row r="85" ht="15.75" customHeight="1">
      <c r="A85" s="26"/>
      <c r="B85" s="26"/>
      <c r="C85" s="26"/>
      <c r="D85" s="26"/>
      <c r="E85" s="12"/>
    </row>
    <row r="86" ht="15.75" customHeight="1">
      <c r="A86" s="26"/>
      <c r="B86" s="26"/>
      <c r="C86" s="26"/>
      <c r="D86" s="26"/>
      <c r="E86" s="12"/>
    </row>
    <row r="87" ht="15.75" customHeight="1">
      <c r="A87" s="26"/>
      <c r="B87" s="26"/>
      <c r="C87" s="26"/>
      <c r="D87" s="26"/>
      <c r="E87" s="12"/>
    </row>
    <row r="88" ht="15.75" customHeight="1">
      <c r="A88" s="26"/>
      <c r="B88" s="26"/>
      <c r="C88" s="26"/>
      <c r="D88" s="26"/>
      <c r="E88" s="12"/>
    </row>
    <row r="89" ht="15.75" customHeight="1">
      <c r="A89" s="26"/>
      <c r="B89" s="26"/>
      <c r="C89" s="26"/>
      <c r="D89" s="26"/>
      <c r="E89" s="12"/>
    </row>
    <row r="90" ht="15.75" customHeight="1">
      <c r="A90" s="26"/>
      <c r="B90" s="26"/>
      <c r="C90" s="26"/>
      <c r="D90" s="26"/>
      <c r="E90" s="12"/>
    </row>
    <row r="91" ht="15.75" customHeight="1">
      <c r="A91" s="26"/>
      <c r="B91" s="26"/>
      <c r="C91" s="26"/>
      <c r="D91" s="26"/>
      <c r="E91" s="12"/>
    </row>
    <row r="92" ht="15.75" customHeight="1">
      <c r="A92" s="26"/>
      <c r="B92" s="26"/>
      <c r="C92" s="26"/>
      <c r="D92" s="26"/>
      <c r="E92" s="12"/>
    </row>
    <row r="93" ht="15.75" customHeight="1">
      <c r="A93" s="26"/>
      <c r="B93" s="26"/>
      <c r="C93" s="26"/>
      <c r="D93" s="26"/>
      <c r="E93" s="12"/>
    </row>
    <row r="94" ht="15.75" customHeight="1">
      <c r="A94" s="26"/>
      <c r="B94" s="26"/>
      <c r="C94" s="26"/>
      <c r="D94" s="26"/>
      <c r="E94" s="12"/>
    </row>
    <row r="95" ht="15.75" customHeight="1">
      <c r="A95" s="26"/>
      <c r="B95" s="26"/>
      <c r="C95" s="26"/>
      <c r="D95" s="26"/>
      <c r="E95" s="12"/>
    </row>
    <row r="96" ht="15.75" customHeight="1">
      <c r="A96" s="26"/>
      <c r="B96" s="26"/>
      <c r="C96" s="26"/>
      <c r="D96" s="26"/>
      <c r="E96" s="12"/>
    </row>
    <row r="97" ht="15.75" customHeight="1">
      <c r="A97" s="26"/>
      <c r="B97" s="26"/>
      <c r="C97" s="26"/>
      <c r="D97" s="26"/>
      <c r="E97" s="12"/>
    </row>
    <row r="98" ht="15.75" customHeight="1">
      <c r="A98" s="26"/>
      <c r="B98" s="26"/>
      <c r="C98" s="26"/>
      <c r="D98" s="26"/>
      <c r="E98" s="12"/>
    </row>
    <row r="99" ht="15.75" customHeight="1">
      <c r="A99" s="26"/>
      <c r="B99" s="26"/>
      <c r="C99" s="26"/>
      <c r="D99" s="26"/>
      <c r="E99" s="12"/>
    </row>
    <row r="100" ht="15.75" customHeight="1">
      <c r="A100" s="26"/>
      <c r="B100" s="26"/>
      <c r="C100" s="26"/>
      <c r="D100" s="26"/>
      <c r="E100" s="12"/>
    </row>
    <row r="101" ht="15.75" customHeight="1">
      <c r="A101" s="26"/>
      <c r="B101" s="26"/>
      <c r="C101" s="26"/>
      <c r="D101" s="26"/>
      <c r="E101" s="12"/>
    </row>
    <row r="102" ht="15.75" customHeight="1">
      <c r="A102" s="26"/>
      <c r="B102" s="26"/>
      <c r="C102" s="26"/>
      <c r="D102" s="26"/>
      <c r="E102" s="12"/>
    </row>
    <row r="103" ht="15.75" customHeight="1">
      <c r="A103" s="26"/>
      <c r="B103" s="26"/>
      <c r="C103" s="26"/>
      <c r="D103" s="26"/>
      <c r="E103" s="12"/>
    </row>
    <row r="104" ht="15.75" customHeight="1">
      <c r="A104" s="26"/>
      <c r="B104" s="26"/>
      <c r="C104" s="26"/>
      <c r="D104" s="26"/>
      <c r="E104" s="12"/>
    </row>
    <row r="105" ht="15.75" customHeight="1">
      <c r="A105" s="26"/>
      <c r="B105" s="26"/>
      <c r="C105" s="26"/>
      <c r="D105" s="26"/>
      <c r="E105" s="12"/>
    </row>
    <row r="106" ht="15.75" customHeight="1">
      <c r="A106" s="26"/>
      <c r="B106" s="26"/>
      <c r="C106" s="26"/>
      <c r="D106" s="26"/>
      <c r="E106" s="12"/>
    </row>
    <row r="107" ht="15.75" customHeight="1">
      <c r="A107" s="26"/>
      <c r="B107" s="26"/>
      <c r="C107" s="26"/>
      <c r="D107" s="26"/>
      <c r="E107" s="12"/>
    </row>
    <row r="108" ht="15.75" customHeight="1">
      <c r="A108" s="26"/>
      <c r="B108" s="26"/>
      <c r="C108" s="26"/>
      <c r="D108" s="26"/>
      <c r="E108" s="12"/>
    </row>
    <row r="109" ht="15.75" customHeight="1">
      <c r="A109" s="26"/>
      <c r="B109" s="26"/>
      <c r="C109" s="26"/>
      <c r="D109" s="26"/>
      <c r="E109" s="12"/>
    </row>
    <row r="110" ht="15.75" customHeight="1">
      <c r="A110" s="26"/>
      <c r="B110" s="26"/>
      <c r="C110" s="26"/>
      <c r="D110" s="26"/>
      <c r="E110" s="12"/>
    </row>
    <row r="111" ht="15.75" customHeight="1">
      <c r="A111" s="26"/>
      <c r="B111" s="26"/>
      <c r="C111" s="26"/>
      <c r="D111" s="26"/>
      <c r="E111" s="12"/>
    </row>
    <row r="112" ht="15.75" customHeight="1">
      <c r="A112" s="26"/>
      <c r="B112" s="26"/>
      <c r="C112" s="26"/>
      <c r="D112" s="26"/>
      <c r="E112" s="12"/>
    </row>
    <row r="113" ht="15.75" customHeight="1">
      <c r="A113" s="26"/>
      <c r="B113" s="26"/>
      <c r="C113" s="26"/>
      <c r="D113" s="26"/>
      <c r="E113" s="12"/>
    </row>
    <row r="114" ht="15.75" customHeight="1">
      <c r="A114" s="26"/>
      <c r="B114" s="26"/>
      <c r="C114" s="26"/>
      <c r="D114" s="26"/>
      <c r="E114" s="12"/>
    </row>
    <row r="115" ht="15.75" customHeight="1">
      <c r="A115" s="26"/>
      <c r="B115" s="26"/>
      <c r="C115" s="26"/>
      <c r="D115" s="26"/>
      <c r="E115" s="12"/>
    </row>
    <row r="116" ht="15.75" customHeight="1">
      <c r="A116" s="26"/>
      <c r="B116" s="26"/>
      <c r="C116" s="26"/>
      <c r="D116" s="26"/>
      <c r="E116" s="12"/>
    </row>
    <row r="117" ht="15.75" customHeight="1">
      <c r="A117" s="26"/>
      <c r="B117" s="26"/>
      <c r="C117" s="26"/>
      <c r="D117" s="26"/>
      <c r="E117" s="12"/>
    </row>
    <row r="118" ht="15.75" customHeight="1">
      <c r="A118" s="26"/>
      <c r="B118" s="26"/>
      <c r="C118" s="26"/>
      <c r="D118" s="26"/>
      <c r="E118" s="12"/>
    </row>
    <row r="119" ht="15.75" customHeight="1">
      <c r="A119" s="26"/>
      <c r="B119" s="26"/>
      <c r="C119" s="26"/>
      <c r="D119" s="26"/>
      <c r="E119" s="12"/>
    </row>
    <row r="120" ht="15.75" customHeight="1">
      <c r="A120" s="26"/>
      <c r="B120" s="26"/>
      <c r="C120" s="26"/>
      <c r="D120" s="26"/>
      <c r="E120" s="12"/>
    </row>
    <row r="121" ht="15.75" customHeight="1">
      <c r="A121" s="26"/>
      <c r="B121" s="26"/>
      <c r="C121" s="26"/>
      <c r="D121" s="26"/>
      <c r="E121" s="12"/>
    </row>
    <row r="122" ht="15.75" customHeight="1">
      <c r="A122" s="26"/>
      <c r="B122" s="26"/>
      <c r="C122" s="26"/>
      <c r="D122" s="26"/>
      <c r="E122" s="12"/>
    </row>
    <row r="123" ht="15.75" customHeight="1">
      <c r="A123" s="26"/>
      <c r="B123" s="26"/>
      <c r="C123" s="26"/>
      <c r="D123" s="26"/>
      <c r="E123" s="12"/>
    </row>
    <row r="124" ht="15.75" customHeight="1">
      <c r="A124" s="26"/>
      <c r="B124" s="26"/>
      <c r="C124" s="26"/>
      <c r="D124" s="26"/>
      <c r="E124" s="12"/>
    </row>
    <row r="125" ht="15.75" customHeight="1">
      <c r="A125" s="26"/>
      <c r="B125" s="26"/>
      <c r="C125" s="26"/>
      <c r="D125" s="26"/>
      <c r="E125" s="12"/>
    </row>
    <row r="126" ht="15.75" customHeight="1">
      <c r="A126" s="26"/>
      <c r="B126" s="26"/>
      <c r="C126" s="26"/>
      <c r="D126" s="26"/>
      <c r="E126" s="12"/>
    </row>
    <row r="127" ht="15.75" customHeight="1">
      <c r="A127" s="26"/>
      <c r="B127" s="26"/>
      <c r="C127" s="26"/>
      <c r="D127" s="26"/>
      <c r="E127" s="12"/>
    </row>
    <row r="128" ht="15.75" customHeight="1">
      <c r="A128" s="26"/>
      <c r="B128" s="26"/>
      <c r="C128" s="26"/>
      <c r="D128" s="26"/>
      <c r="E128" s="12"/>
    </row>
    <row r="129" ht="15.75" customHeight="1">
      <c r="A129" s="26"/>
      <c r="B129" s="26"/>
      <c r="C129" s="26"/>
      <c r="D129" s="26"/>
      <c r="E129" s="12"/>
    </row>
    <row r="130" ht="15.75" customHeight="1">
      <c r="A130" s="26"/>
      <c r="B130" s="26"/>
      <c r="C130" s="26"/>
      <c r="D130" s="26"/>
      <c r="E130" s="12"/>
    </row>
    <row r="131" ht="15.75" customHeight="1">
      <c r="A131" s="26"/>
      <c r="B131" s="26"/>
      <c r="C131" s="26"/>
      <c r="D131" s="26"/>
      <c r="E131" s="12"/>
    </row>
    <row r="132" ht="15.75" customHeight="1">
      <c r="A132" s="26"/>
      <c r="B132" s="26"/>
      <c r="C132" s="26"/>
      <c r="D132" s="26"/>
      <c r="E132" s="12"/>
    </row>
    <row r="133" ht="15.75" customHeight="1">
      <c r="A133" s="26"/>
      <c r="B133" s="26"/>
      <c r="C133" s="26"/>
      <c r="D133" s="26"/>
      <c r="E133" s="12"/>
    </row>
    <row r="134" ht="15.75" customHeight="1">
      <c r="A134" s="26"/>
      <c r="B134" s="26"/>
      <c r="C134" s="26"/>
      <c r="D134" s="26"/>
      <c r="E134" s="12"/>
    </row>
    <row r="135" ht="15.75" customHeight="1">
      <c r="A135" s="26"/>
      <c r="B135" s="26"/>
      <c r="C135" s="26"/>
      <c r="D135" s="26"/>
      <c r="E135" s="12"/>
    </row>
    <row r="136" ht="15.75" customHeight="1">
      <c r="A136" s="26"/>
      <c r="B136" s="26"/>
      <c r="C136" s="26"/>
      <c r="D136" s="26"/>
      <c r="E136" s="12"/>
    </row>
    <row r="137" ht="15.75" customHeight="1">
      <c r="A137" s="26"/>
      <c r="B137" s="26"/>
      <c r="C137" s="26"/>
      <c r="D137" s="26"/>
      <c r="E137" s="12"/>
    </row>
    <row r="138" ht="15.75" customHeight="1">
      <c r="A138" s="26"/>
      <c r="B138" s="26"/>
      <c r="C138" s="26"/>
      <c r="D138" s="26"/>
      <c r="E138" s="12"/>
    </row>
    <row r="139" ht="15.75" customHeight="1">
      <c r="A139" s="26"/>
      <c r="B139" s="26"/>
      <c r="C139" s="26"/>
      <c r="D139" s="26"/>
      <c r="E139" s="12"/>
    </row>
    <row r="140" ht="15.75" customHeight="1">
      <c r="A140" s="26"/>
      <c r="B140" s="26"/>
      <c r="C140" s="26"/>
      <c r="D140" s="26"/>
      <c r="E140" s="12"/>
    </row>
    <row r="141" ht="15.75" customHeight="1">
      <c r="A141" s="26"/>
      <c r="B141" s="26"/>
      <c r="C141" s="26"/>
      <c r="D141" s="26"/>
      <c r="E141" s="12"/>
    </row>
    <row r="142" ht="15.75" customHeight="1">
      <c r="A142" s="26"/>
      <c r="B142" s="26"/>
      <c r="C142" s="26"/>
      <c r="D142" s="26"/>
      <c r="E142" s="12"/>
    </row>
    <row r="143" ht="15.75" customHeight="1">
      <c r="A143" s="26"/>
      <c r="B143" s="26"/>
      <c r="C143" s="26"/>
      <c r="D143" s="26"/>
      <c r="E143" s="12"/>
    </row>
    <row r="144" ht="15.75" customHeight="1">
      <c r="A144" s="26"/>
      <c r="B144" s="26"/>
      <c r="C144" s="26"/>
      <c r="D144" s="26"/>
      <c r="E144" s="12"/>
    </row>
    <row r="145" ht="15.75" customHeight="1">
      <c r="A145" s="26"/>
      <c r="B145" s="26"/>
      <c r="C145" s="26"/>
      <c r="D145" s="26"/>
      <c r="E145" s="12"/>
    </row>
    <row r="146" ht="15.75" customHeight="1">
      <c r="A146" s="26"/>
      <c r="B146" s="26"/>
      <c r="C146" s="26"/>
      <c r="D146" s="26"/>
      <c r="E146" s="12"/>
    </row>
    <row r="147" ht="15.75" customHeight="1">
      <c r="A147" s="26"/>
      <c r="B147" s="26"/>
      <c r="C147" s="26"/>
      <c r="D147" s="26"/>
      <c r="E147" s="12"/>
    </row>
    <row r="148" ht="15.75" customHeight="1">
      <c r="A148" s="26"/>
      <c r="B148" s="26"/>
      <c r="C148" s="26"/>
      <c r="D148" s="26"/>
      <c r="E148" s="12"/>
    </row>
    <row r="149" ht="15.75" customHeight="1">
      <c r="A149" s="26"/>
      <c r="B149" s="26"/>
      <c r="C149" s="26"/>
      <c r="D149" s="26"/>
      <c r="E149" s="12"/>
    </row>
    <row r="150" ht="15.75" customHeight="1">
      <c r="A150" s="26"/>
      <c r="B150" s="26"/>
      <c r="C150" s="26"/>
      <c r="D150" s="26"/>
      <c r="E150" s="12"/>
    </row>
    <row r="151" ht="15.75" customHeight="1">
      <c r="A151" s="26"/>
      <c r="B151" s="26"/>
      <c r="C151" s="26"/>
      <c r="D151" s="26"/>
      <c r="E151" s="12"/>
    </row>
    <row r="152" ht="15.75" customHeight="1">
      <c r="A152" s="26"/>
      <c r="B152" s="26"/>
      <c r="C152" s="26"/>
      <c r="D152" s="26"/>
      <c r="E152" s="12"/>
    </row>
    <row r="153" ht="15.75" customHeight="1">
      <c r="A153" s="26"/>
      <c r="B153" s="26"/>
      <c r="C153" s="26"/>
      <c r="D153" s="26"/>
      <c r="E153" s="12"/>
    </row>
    <row r="154" ht="15.75" customHeight="1">
      <c r="A154" s="26"/>
      <c r="B154" s="26"/>
      <c r="C154" s="26"/>
      <c r="D154" s="26"/>
      <c r="E154" s="12"/>
    </row>
    <row r="155" ht="15.75" customHeight="1">
      <c r="A155" s="26"/>
      <c r="B155" s="26"/>
      <c r="C155" s="26"/>
      <c r="D155" s="26"/>
      <c r="E155" s="12"/>
    </row>
    <row r="156" ht="15.75" customHeight="1">
      <c r="A156" s="26"/>
      <c r="B156" s="26"/>
      <c r="C156" s="26"/>
      <c r="D156" s="26"/>
      <c r="E156" s="12"/>
    </row>
    <row r="157" ht="15.75" customHeight="1">
      <c r="A157" s="26"/>
      <c r="B157" s="26"/>
      <c r="C157" s="26"/>
      <c r="D157" s="26"/>
      <c r="E157" s="12"/>
    </row>
    <row r="158" ht="15.75" customHeight="1">
      <c r="A158" s="26"/>
      <c r="B158" s="26"/>
      <c r="C158" s="26"/>
      <c r="D158" s="26"/>
      <c r="E158" s="12"/>
    </row>
    <row r="159" ht="15.75" customHeight="1">
      <c r="A159" s="26"/>
      <c r="B159" s="26"/>
      <c r="C159" s="26"/>
      <c r="D159" s="26"/>
      <c r="E159" s="12"/>
    </row>
    <row r="160" ht="15.75" customHeight="1">
      <c r="A160" s="26"/>
      <c r="B160" s="26"/>
      <c r="C160" s="26"/>
      <c r="D160" s="26"/>
      <c r="E160" s="12"/>
    </row>
    <row r="161" ht="15.75" customHeight="1">
      <c r="A161" s="26"/>
      <c r="B161" s="26"/>
      <c r="C161" s="26"/>
      <c r="D161" s="26"/>
      <c r="E161" s="12"/>
    </row>
    <row r="162" ht="15.75" customHeight="1">
      <c r="A162" s="26"/>
      <c r="B162" s="26"/>
      <c r="C162" s="26"/>
      <c r="D162" s="26"/>
      <c r="E162" s="12"/>
    </row>
    <row r="163" ht="15.75" customHeight="1">
      <c r="A163" s="26"/>
      <c r="B163" s="26"/>
      <c r="C163" s="26"/>
      <c r="D163" s="26"/>
      <c r="E163" s="12"/>
    </row>
    <row r="164" ht="15.75" customHeight="1">
      <c r="A164" s="26"/>
      <c r="B164" s="26"/>
      <c r="C164" s="26"/>
      <c r="D164" s="26"/>
      <c r="E164" s="12"/>
    </row>
    <row r="165" ht="15.75" customHeight="1">
      <c r="A165" s="26"/>
      <c r="B165" s="26"/>
      <c r="C165" s="26"/>
      <c r="D165" s="26"/>
      <c r="E165" s="12"/>
    </row>
    <row r="166" ht="15.75" customHeight="1">
      <c r="A166" s="26"/>
      <c r="B166" s="26"/>
      <c r="C166" s="26"/>
      <c r="D166" s="26"/>
      <c r="E166" s="12"/>
    </row>
    <row r="167" ht="15.75" customHeight="1">
      <c r="A167" s="26"/>
      <c r="B167" s="26"/>
      <c r="C167" s="26"/>
      <c r="D167" s="26"/>
      <c r="E167" s="12"/>
    </row>
    <row r="168" ht="15.75" customHeight="1">
      <c r="A168" s="26"/>
      <c r="B168" s="26"/>
      <c r="C168" s="26"/>
      <c r="D168" s="26"/>
      <c r="E168" s="12"/>
    </row>
    <row r="169" ht="15.75" customHeight="1">
      <c r="A169" s="26"/>
      <c r="B169" s="26"/>
      <c r="C169" s="26"/>
      <c r="D169" s="26"/>
      <c r="E169" s="12"/>
    </row>
    <row r="170" ht="15.75" customHeight="1">
      <c r="A170" s="26"/>
      <c r="B170" s="26"/>
      <c r="C170" s="26"/>
      <c r="D170" s="26"/>
      <c r="E170" s="12"/>
    </row>
    <row r="171" ht="15.75" customHeight="1">
      <c r="A171" s="26"/>
      <c r="B171" s="26"/>
      <c r="C171" s="26"/>
      <c r="D171" s="26"/>
      <c r="E171" s="12"/>
    </row>
    <row r="172" ht="15.75" customHeight="1">
      <c r="A172" s="26"/>
      <c r="B172" s="26"/>
      <c r="C172" s="26"/>
      <c r="D172" s="26"/>
      <c r="E172" s="12"/>
    </row>
    <row r="173" ht="15.75" customHeight="1">
      <c r="A173" s="26"/>
      <c r="B173" s="26"/>
      <c r="C173" s="26"/>
      <c r="D173" s="26"/>
      <c r="E173" s="12"/>
    </row>
    <row r="174" ht="15.75" customHeight="1">
      <c r="A174" s="26"/>
      <c r="B174" s="26"/>
      <c r="C174" s="26"/>
      <c r="D174" s="26"/>
      <c r="E174" s="12"/>
    </row>
    <row r="175" ht="15.75" customHeight="1">
      <c r="A175" s="26"/>
      <c r="B175" s="26"/>
      <c r="C175" s="26"/>
      <c r="D175" s="26"/>
      <c r="E175" s="12"/>
    </row>
    <row r="176" ht="15.75" customHeight="1">
      <c r="A176" s="26"/>
      <c r="B176" s="26"/>
      <c r="C176" s="26"/>
      <c r="D176" s="26"/>
      <c r="E176" s="12"/>
    </row>
    <row r="177" ht="15.75" customHeight="1">
      <c r="A177" s="26"/>
      <c r="B177" s="26"/>
      <c r="C177" s="26"/>
      <c r="D177" s="26"/>
      <c r="E177" s="12"/>
    </row>
    <row r="178" ht="15.75" customHeight="1">
      <c r="A178" s="26"/>
      <c r="B178" s="26"/>
      <c r="C178" s="26"/>
      <c r="D178" s="26"/>
      <c r="E178" s="12"/>
    </row>
    <row r="179" ht="15.75" customHeight="1">
      <c r="A179" s="26"/>
      <c r="B179" s="26"/>
      <c r="C179" s="26"/>
      <c r="D179" s="26"/>
      <c r="E179" s="12"/>
    </row>
    <row r="180" ht="15.75" customHeight="1">
      <c r="A180" s="26"/>
      <c r="B180" s="26"/>
      <c r="C180" s="26"/>
      <c r="D180" s="26"/>
      <c r="E180" s="12"/>
    </row>
    <row r="181" ht="15.75" customHeight="1">
      <c r="A181" s="26"/>
      <c r="B181" s="26"/>
      <c r="C181" s="26"/>
      <c r="D181" s="26"/>
      <c r="E181" s="12"/>
    </row>
    <row r="182" ht="15.75" customHeight="1">
      <c r="A182" s="26"/>
      <c r="B182" s="26"/>
      <c r="C182" s="26"/>
      <c r="D182" s="26"/>
      <c r="E182" s="12"/>
    </row>
    <row r="183" ht="15.75" customHeight="1">
      <c r="A183" s="26"/>
      <c r="B183" s="26"/>
      <c r="C183" s="26"/>
      <c r="D183" s="26"/>
      <c r="E183" s="12"/>
    </row>
    <row r="184" ht="15.75" customHeight="1">
      <c r="A184" s="26"/>
      <c r="B184" s="26"/>
      <c r="C184" s="26"/>
      <c r="D184" s="26"/>
      <c r="E184" s="12"/>
    </row>
    <row r="185" ht="15.75" customHeight="1">
      <c r="A185" s="26"/>
      <c r="B185" s="26"/>
      <c r="C185" s="26"/>
      <c r="D185" s="26"/>
      <c r="E185" s="12"/>
    </row>
    <row r="186" ht="15.75" customHeight="1">
      <c r="A186" s="26"/>
      <c r="B186" s="26"/>
      <c r="C186" s="26"/>
      <c r="D186" s="26"/>
      <c r="E186" s="12"/>
    </row>
    <row r="187" ht="15.75" customHeight="1">
      <c r="A187" s="26"/>
      <c r="B187" s="26"/>
      <c r="C187" s="26"/>
      <c r="D187" s="26"/>
      <c r="E187" s="12"/>
    </row>
    <row r="188" ht="15.75" customHeight="1">
      <c r="A188" s="26"/>
      <c r="B188" s="26"/>
      <c r="C188" s="26"/>
      <c r="D188" s="26"/>
      <c r="E188" s="12"/>
    </row>
    <row r="189" ht="15.75" customHeight="1">
      <c r="A189" s="26"/>
      <c r="B189" s="26"/>
      <c r="C189" s="26"/>
      <c r="D189" s="26"/>
      <c r="E189" s="12"/>
    </row>
    <row r="190" ht="15.75" customHeight="1">
      <c r="A190" s="26"/>
      <c r="B190" s="26"/>
      <c r="C190" s="26"/>
      <c r="D190" s="26"/>
      <c r="E190" s="12"/>
    </row>
    <row r="191" ht="15.75" customHeight="1">
      <c r="A191" s="26"/>
      <c r="B191" s="26"/>
      <c r="C191" s="26"/>
      <c r="D191" s="26"/>
      <c r="E191" s="12"/>
    </row>
    <row r="192" ht="15.75" customHeight="1">
      <c r="A192" s="26"/>
      <c r="B192" s="26"/>
      <c r="C192" s="26"/>
      <c r="D192" s="26"/>
      <c r="E192" s="12"/>
    </row>
    <row r="193" ht="15.75" customHeight="1">
      <c r="A193" s="26"/>
      <c r="B193" s="26"/>
      <c r="C193" s="26"/>
      <c r="D193" s="26"/>
      <c r="E193" s="12"/>
    </row>
    <row r="194" ht="15.75" customHeight="1">
      <c r="A194" s="26"/>
      <c r="B194" s="26"/>
      <c r="C194" s="26"/>
      <c r="D194" s="26"/>
      <c r="E194" s="12"/>
    </row>
    <row r="195" ht="15.75" customHeight="1">
      <c r="A195" s="26"/>
      <c r="B195" s="26"/>
      <c r="C195" s="26"/>
      <c r="D195" s="26"/>
      <c r="E195" s="12"/>
    </row>
    <row r="196" ht="15.75" customHeight="1">
      <c r="A196" s="26"/>
      <c r="B196" s="26"/>
      <c r="C196" s="26"/>
      <c r="D196" s="26"/>
      <c r="E196" s="12"/>
    </row>
    <row r="197" ht="15.75" customHeight="1">
      <c r="A197" s="26"/>
      <c r="B197" s="26"/>
      <c r="C197" s="26"/>
      <c r="D197" s="26"/>
      <c r="E197" s="12"/>
    </row>
    <row r="198" ht="15.75" customHeight="1">
      <c r="A198" s="26"/>
      <c r="B198" s="26"/>
      <c r="C198" s="26"/>
      <c r="D198" s="26"/>
      <c r="E198" s="12"/>
    </row>
    <row r="199" ht="15.75" customHeight="1">
      <c r="A199" s="26"/>
      <c r="B199" s="26"/>
      <c r="C199" s="26"/>
      <c r="D199" s="26"/>
      <c r="E199" s="12"/>
    </row>
    <row r="200" ht="15.75" customHeight="1">
      <c r="A200" s="26"/>
      <c r="B200" s="26"/>
      <c r="C200" s="26"/>
      <c r="D200" s="26"/>
      <c r="E200" s="12"/>
    </row>
    <row r="201" ht="15.75" customHeight="1">
      <c r="A201" s="26"/>
      <c r="B201" s="26"/>
      <c r="C201" s="26"/>
      <c r="D201" s="26"/>
      <c r="E201" s="12"/>
    </row>
    <row r="202" ht="15.75" customHeight="1">
      <c r="A202" s="26"/>
      <c r="B202" s="26"/>
      <c r="C202" s="26"/>
      <c r="D202" s="26"/>
      <c r="E202" s="12"/>
    </row>
    <row r="203" ht="15.75" customHeight="1">
      <c r="A203" s="26"/>
      <c r="B203" s="26"/>
      <c r="C203" s="26"/>
      <c r="D203" s="26"/>
      <c r="E203" s="12"/>
    </row>
    <row r="204" ht="15.75" customHeight="1">
      <c r="A204" s="26"/>
      <c r="B204" s="26"/>
      <c r="C204" s="26"/>
      <c r="D204" s="26"/>
      <c r="E204" s="12"/>
    </row>
    <row r="205" ht="15.75" customHeight="1">
      <c r="A205" s="26"/>
      <c r="B205" s="26"/>
      <c r="C205" s="26"/>
      <c r="D205" s="26"/>
      <c r="E205" s="12"/>
    </row>
    <row r="206" ht="15.75" customHeight="1">
      <c r="A206" s="26"/>
      <c r="B206" s="26"/>
      <c r="C206" s="26"/>
      <c r="D206" s="26"/>
      <c r="E206" s="12"/>
    </row>
    <row r="207" ht="15.75" customHeight="1">
      <c r="A207" s="26"/>
      <c r="B207" s="26"/>
      <c r="C207" s="26"/>
      <c r="D207" s="26"/>
      <c r="E207" s="12"/>
    </row>
    <row r="208" ht="15.75" customHeight="1">
      <c r="A208" s="26"/>
      <c r="B208" s="26"/>
      <c r="C208" s="26"/>
      <c r="D208" s="26"/>
      <c r="E208" s="12"/>
    </row>
    <row r="209" ht="15.75" customHeight="1">
      <c r="A209" s="26"/>
      <c r="B209" s="26"/>
      <c r="C209" s="26"/>
      <c r="D209" s="26"/>
      <c r="E209" s="12"/>
    </row>
    <row r="210" ht="15.75" customHeight="1">
      <c r="A210" s="26"/>
      <c r="B210" s="26"/>
      <c r="C210" s="26"/>
      <c r="D210" s="26"/>
      <c r="E210" s="12"/>
    </row>
    <row r="211" ht="15.75" customHeight="1">
      <c r="A211" s="26"/>
      <c r="B211" s="26"/>
      <c r="C211" s="26"/>
      <c r="D211" s="26"/>
      <c r="E211" s="12"/>
    </row>
    <row r="212" ht="15.75" customHeight="1">
      <c r="A212" s="26"/>
      <c r="B212" s="26"/>
      <c r="C212" s="26"/>
      <c r="D212" s="26"/>
      <c r="E212" s="12"/>
    </row>
    <row r="213" ht="15.75" customHeight="1">
      <c r="A213" s="26"/>
      <c r="B213" s="26"/>
      <c r="C213" s="26"/>
      <c r="D213" s="26"/>
      <c r="E213" s="12"/>
    </row>
    <row r="214" ht="15.75" customHeight="1">
      <c r="A214" s="26"/>
      <c r="B214" s="26"/>
      <c r="C214" s="26"/>
      <c r="D214" s="26"/>
      <c r="E214" s="12"/>
    </row>
    <row r="215" ht="15.75" customHeight="1">
      <c r="A215" s="26"/>
      <c r="B215" s="26"/>
      <c r="C215" s="26"/>
      <c r="D215" s="26"/>
      <c r="E215" s="12"/>
    </row>
    <row r="216" ht="15.75" customHeight="1">
      <c r="A216" s="26"/>
      <c r="B216" s="26"/>
      <c r="C216" s="26"/>
      <c r="D216" s="26"/>
      <c r="E216" s="12"/>
    </row>
    <row r="217" ht="15.75" customHeight="1">
      <c r="A217" s="26"/>
      <c r="B217" s="26"/>
      <c r="C217" s="26"/>
      <c r="D217" s="26"/>
      <c r="E217" s="12"/>
    </row>
    <row r="218" ht="15.75" customHeight="1">
      <c r="A218" s="26"/>
      <c r="B218" s="26"/>
      <c r="C218" s="26"/>
      <c r="D218" s="26"/>
      <c r="E218" s="12"/>
    </row>
    <row r="219" ht="15.75" customHeight="1">
      <c r="A219" s="26"/>
      <c r="B219" s="26"/>
      <c r="C219" s="26"/>
      <c r="D219" s="26"/>
      <c r="E219" s="12"/>
    </row>
    <row r="220" ht="15.75" customHeight="1">
      <c r="A220" s="26"/>
      <c r="B220" s="26"/>
      <c r="C220" s="26"/>
      <c r="D220" s="26"/>
      <c r="E220" s="12"/>
    </row>
    <row r="221" ht="15.75" customHeight="1">
      <c r="A221" s="26"/>
      <c r="B221" s="26"/>
      <c r="C221" s="26"/>
      <c r="D221" s="26"/>
      <c r="E221" s="12"/>
    </row>
    <row r="222" ht="15.75" customHeight="1">
      <c r="A222" s="26"/>
      <c r="B222" s="26"/>
      <c r="C222" s="26"/>
      <c r="D222" s="26"/>
      <c r="E222" s="12"/>
    </row>
    <row r="223" ht="15.75" customHeight="1">
      <c r="A223" s="26"/>
      <c r="B223" s="26"/>
      <c r="C223" s="26"/>
      <c r="D223" s="26"/>
      <c r="E223" s="12"/>
    </row>
    <row r="224" ht="15.75" customHeight="1">
      <c r="A224" s="26"/>
      <c r="B224" s="26"/>
      <c r="C224" s="26"/>
      <c r="D224" s="26"/>
      <c r="E224" s="12"/>
    </row>
    <row r="225" ht="15.75" customHeight="1">
      <c r="A225" s="26"/>
      <c r="B225" s="26"/>
      <c r="C225" s="26"/>
      <c r="D225" s="26"/>
      <c r="E225" s="12"/>
    </row>
    <row r="226" ht="15.75" customHeight="1">
      <c r="A226" s="26"/>
      <c r="B226" s="26"/>
      <c r="C226" s="26"/>
      <c r="D226" s="26"/>
      <c r="E226" s="12"/>
    </row>
    <row r="227" ht="15.75" customHeight="1">
      <c r="A227" s="26"/>
      <c r="B227" s="26"/>
      <c r="C227" s="26"/>
      <c r="D227" s="26"/>
      <c r="E227" s="12"/>
    </row>
    <row r="228" ht="15.75" customHeight="1">
      <c r="A228" s="26"/>
      <c r="B228" s="26"/>
      <c r="C228" s="26"/>
      <c r="D228" s="26"/>
      <c r="E228" s="12"/>
    </row>
    <row r="229" ht="15.75" customHeight="1">
      <c r="A229" s="26"/>
      <c r="B229" s="26"/>
      <c r="C229" s="26"/>
      <c r="D229" s="26"/>
      <c r="E229" s="12"/>
    </row>
    <row r="230" ht="15.75" customHeight="1">
      <c r="A230" s="26"/>
      <c r="B230" s="26"/>
      <c r="C230" s="26"/>
      <c r="D230" s="26"/>
      <c r="E230" s="12"/>
    </row>
    <row r="231" ht="15.75" customHeight="1">
      <c r="A231" s="26"/>
      <c r="B231" s="26"/>
      <c r="C231" s="26"/>
      <c r="D231" s="26"/>
      <c r="E231" s="12"/>
    </row>
    <row r="232" ht="15.75" customHeight="1">
      <c r="A232" s="26"/>
      <c r="B232" s="26"/>
      <c r="C232" s="26"/>
      <c r="D232" s="26"/>
      <c r="E232" s="12"/>
    </row>
    <row r="233" ht="15.75" customHeight="1">
      <c r="A233" s="26"/>
      <c r="B233" s="26"/>
      <c r="C233" s="26"/>
      <c r="D233" s="26"/>
      <c r="E233" s="12"/>
    </row>
    <row r="234" ht="15.75" customHeight="1">
      <c r="A234" s="26"/>
      <c r="B234" s="26"/>
      <c r="C234" s="26"/>
      <c r="D234" s="26"/>
      <c r="E234" s="12"/>
    </row>
    <row r="235" ht="15.75" customHeight="1">
      <c r="A235" s="26"/>
      <c r="B235" s="26"/>
      <c r="C235" s="26"/>
      <c r="D235" s="26"/>
      <c r="E235" s="12"/>
    </row>
    <row r="236" ht="15.75" customHeight="1">
      <c r="A236" s="26"/>
      <c r="B236" s="26"/>
      <c r="C236" s="26"/>
      <c r="D236" s="26"/>
      <c r="E236" s="12"/>
    </row>
    <row r="237" ht="15.75" customHeight="1">
      <c r="A237" s="26"/>
      <c r="B237" s="26"/>
      <c r="C237" s="26"/>
      <c r="D237" s="26"/>
      <c r="E237" s="12"/>
    </row>
    <row r="238" ht="15.75" customHeight="1">
      <c r="A238" s="26"/>
      <c r="B238" s="26"/>
      <c r="C238" s="26"/>
      <c r="D238" s="26"/>
      <c r="E238" s="12"/>
    </row>
    <row r="239" ht="15.75" customHeight="1">
      <c r="A239" s="26"/>
      <c r="B239" s="26"/>
      <c r="C239" s="26"/>
      <c r="D239" s="26"/>
      <c r="E239" s="12"/>
    </row>
    <row r="240" ht="15.75" customHeight="1">
      <c r="A240" s="26"/>
      <c r="B240" s="26"/>
      <c r="C240" s="26"/>
      <c r="D240" s="26"/>
      <c r="E240" s="12"/>
    </row>
    <row r="241" ht="15.75" customHeight="1">
      <c r="A241" s="26"/>
      <c r="B241" s="26"/>
      <c r="C241" s="26"/>
      <c r="D241" s="26"/>
      <c r="E241" s="12"/>
    </row>
    <row r="242" ht="15.75" customHeight="1">
      <c r="A242" s="26"/>
      <c r="B242" s="26"/>
      <c r="C242" s="26"/>
      <c r="D242" s="26"/>
      <c r="E242" s="12"/>
    </row>
    <row r="243" ht="15.75" customHeight="1">
      <c r="A243" s="26"/>
      <c r="B243" s="26"/>
      <c r="C243" s="26"/>
      <c r="D243" s="26"/>
      <c r="E243" s="12"/>
    </row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35433070866141736" footer="0.0" header="0.0" left="0.11811023622047245" right="0.11811023622047245" top="0.35433070866141736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6.86"/>
    <col customWidth="1" min="4" max="4" width="6.43"/>
    <col customWidth="1" min="5" max="5" width="16.0"/>
    <col customWidth="1" min="6" max="7" width="14.71"/>
    <col customWidth="1" min="8" max="8" width="14.57"/>
  </cols>
  <sheetData>
    <row r="1" ht="21.0" customHeight="1">
      <c r="A1" s="1" t="s">
        <v>159</v>
      </c>
      <c r="B1" s="4"/>
      <c r="C1" s="6"/>
      <c r="D1" s="7" t="s">
        <v>160</v>
      </c>
      <c r="E1" s="108" t="s">
        <v>4</v>
      </c>
      <c r="F1" s="81" t="s">
        <v>5</v>
      </c>
      <c r="G1" s="81" t="s">
        <v>7</v>
      </c>
      <c r="H1" s="81" t="s">
        <v>7</v>
      </c>
      <c r="I1" s="81" t="s">
        <v>9</v>
      </c>
    </row>
    <row r="2" ht="18.75" customHeight="1">
      <c r="A2" s="14" t="s">
        <v>161</v>
      </c>
      <c r="B2" s="26"/>
      <c r="C2" s="26"/>
      <c r="D2" s="26"/>
      <c r="E2" s="12"/>
      <c r="F2" s="81"/>
      <c r="G2" s="81"/>
      <c r="H2" s="81"/>
    </row>
    <row r="3" ht="18.75" customHeight="1">
      <c r="A3" s="10"/>
      <c r="B3" s="26" t="s">
        <v>162</v>
      </c>
      <c r="C3" s="26"/>
      <c r="D3" s="26"/>
      <c r="E3" s="12">
        <v>1037.0</v>
      </c>
      <c r="F3" s="106">
        <v>0.0</v>
      </c>
      <c r="G3" s="106">
        <v>0.0</v>
      </c>
      <c r="H3" s="106">
        <v>0.0</v>
      </c>
      <c r="I3" s="106">
        <v>0.0</v>
      </c>
    </row>
    <row r="4" ht="18.75" customHeight="1">
      <c r="A4" s="26"/>
      <c r="B4" s="26" t="s">
        <v>163</v>
      </c>
      <c r="C4" s="26"/>
      <c r="D4" s="26"/>
      <c r="E4" s="12">
        <v>21792.32</v>
      </c>
      <c r="F4" s="106">
        <v>0.0</v>
      </c>
      <c r="G4" s="106">
        <v>0.0</v>
      </c>
      <c r="H4" s="106">
        <v>0.0</v>
      </c>
      <c r="I4" s="106">
        <v>0.0</v>
      </c>
    </row>
    <row r="5" ht="18.75" customHeight="1">
      <c r="A5" s="26"/>
      <c r="B5" s="26" t="s">
        <v>164</v>
      </c>
      <c r="C5" s="26"/>
      <c r="D5" s="26"/>
      <c r="E5" s="12">
        <v>11625.26</v>
      </c>
      <c r="F5" s="83">
        <v>8500.0</v>
      </c>
      <c r="G5" s="83">
        <v>8500.0</v>
      </c>
      <c r="H5" s="83">
        <v>8500.0</v>
      </c>
      <c r="I5" s="83">
        <v>8500.0</v>
      </c>
    </row>
    <row r="6" ht="18.75" customHeight="1">
      <c r="A6" s="26"/>
      <c r="B6" t="s">
        <v>165</v>
      </c>
      <c r="C6" s="26"/>
      <c r="D6" s="26"/>
      <c r="E6" s="12">
        <v>26690.72</v>
      </c>
      <c r="F6" s="83">
        <v>40000.0</v>
      </c>
      <c r="G6" s="83">
        <v>43000.0</v>
      </c>
      <c r="H6" s="83">
        <v>67000.0</v>
      </c>
      <c r="I6" s="83">
        <v>68000.0</v>
      </c>
    </row>
    <row r="7" ht="18.75" customHeight="1">
      <c r="A7" s="26"/>
      <c r="B7" s="26" t="s">
        <v>166</v>
      </c>
      <c r="C7" s="26"/>
      <c r="D7" s="26"/>
      <c r="E7" s="12">
        <v>7754.75</v>
      </c>
      <c r="F7" s="83">
        <v>2500.0</v>
      </c>
      <c r="G7" s="83">
        <v>3500.0</v>
      </c>
      <c r="H7" s="83">
        <v>5000.0</v>
      </c>
      <c r="I7" s="83">
        <v>3000.0</v>
      </c>
    </row>
    <row r="8" ht="18.75" customHeight="1">
      <c r="A8" s="26"/>
      <c r="B8" s="26" t="s">
        <v>167</v>
      </c>
      <c r="C8" s="26"/>
      <c r="D8" s="26"/>
      <c r="E8" s="12">
        <v>30380.98</v>
      </c>
      <c r="F8" s="85">
        <v>37000.0</v>
      </c>
      <c r="G8" s="85">
        <v>42000.0</v>
      </c>
      <c r="H8" s="85">
        <v>55000.0</v>
      </c>
      <c r="I8" s="85">
        <v>57000.0</v>
      </c>
    </row>
    <row r="9" ht="18.75" customHeight="1">
      <c r="A9" s="73" t="s">
        <v>168</v>
      </c>
      <c r="B9" s="74"/>
      <c r="C9" s="74"/>
      <c r="D9" s="74"/>
      <c r="E9" s="76">
        <f t="shared" ref="E9:I9" si="1">SUM(E3:E8)</f>
        <v>99281.03</v>
      </c>
      <c r="F9" s="76">
        <f t="shared" si="1"/>
        <v>88000</v>
      </c>
      <c r="G9" s="76">
        <f t="shared" si="1"/>
        <v>97000</v>
      </c>
      <c r="H9" s="76">
        <f t="shared" si="1"/>
        <v>135500</v>
      </c>
      <c r="I9" s="76">
        <f t="shared" si="1"/>
        <v>136500</v>
      </c>
    </row>
    <row r="10" ht="18.75" customHeight="1">
      <c r="E10" s="109"/>
    </row>
    <row r="11" ht="18.75" customHeight="1">
      <c r="E11" s="109"/>
    </row>
    <row r="12" ht="18.75" customHeight="1">
      <c r="E12" s="109"/>
    </row>
    <row r="13" ht="18.75" customHeight="1">
      <c r="E13" s="109"/>
    </row>
    <row r="14" ht="18.75" customHeight="1">
      <c r="E14" s="109"/>
    </row>
    <row r="15" ht="18.75" customHeight="1">
      <c r="E15" s="109"/>
    </row>
    <row r="16" ht="18.75" customHeight="1">
      <c r="E16" s="109"/>
    </row>
    <row r="17" ht="18.75" customHeight="1">
      <c r="E17" s="109"/>
    </row>
    <row r="18" ht="18.75" customHeight="1">
      <c r="E18" s="109"/>
    </row>
    <row r="19" ht="18.75" customHeight="1">
      <c r="E19" s="109"/>
    </row>
    <row r="20" ht="18.75" customHeight="1">
      <c r="E20" s="109"/>
    </row>
    <row r="21" ht="18.75" customHeight="1">
      <c r="E21" s="109"/>
    </row>
    <row r="22" ht="18.75" customHeight="1">
      <c r="E22" s="109"/>
    </row>
    <row r="23" ht="18.75" customHeight="1">
      <c r="E23" s="109"/>
    </row>
    <row r="24" ht="18.75" customHeight="1">
      <c r="E24" s="109"/>
    </row>
    <row r="25" ht="18.75" customHeight="1">
      <c r="E25" s="109"/>
    </row>
    <row r="26" ht="18.75" customHeight="1">
      <c r="E26" s="109"/>
    </row>
    <row r="27" ht="18.75" customHeight="1">
      <c r="E27" s="109"/>
    </row>
    <row r="28" ht="18.75" customHeight="1">
      <c r="E28" s="109"/>
    </row>
    <row r="29" ht="18.75" customHeight="1">
      <c r="E29" s="109"/>
    </row>
    <row r="30" ht="18.75" customHeight="1">
      <c r="E30" s="109"/>
    </row>
    <row r="31" ht="18.75" customHeight="1">
      <c r="E31" s="109"/>
    </row>
    <row r="32" ht="18.75" customHeight="1">
      <c r="E32" s="109"/>
    </row>
    <row r="33" ht="18.75" customHeight="1">
      <c r="E33" s="109"/>
    </row>
    <row r="34" ht="18.75" customHeight="1">
      <c r="E34" s="109"/>
    </row>
    <row r="35" ht="18.75" customHeight="1">
      <c r="E35" s="109"/>
    </row>
    <row r="36" ht="18.75" customHeight="1">
      <c r="E36" s="109"/>
    </row>
    <row r="37" ht="18.75" customHeight="1">
      <c r="E37" s="109"/>
    </row>
    <row r="38" ht="18.75" customHeight="1">
      <c r="E38" s="109"/>
    </row>
    <row r="39" ht="18.75" customHeight="1">
      <c r="E39" s="109"/>
    </row>
    <row r="40" ht="18.75" customHeight="1">
      <c r="E40" s="109"/>
    </row>
    <row r="41" ht="18.75" customHeight="1">
      <c r="E41" s="109"/>
    </row>
    <row r="42" ht="18.75" customHeight="1">
      <c r="E42" s="109"/>
    </row>
    <row r="43" ht="18.75" customHeight="1">
      <c r="E43" s="109"/>
    </row>
    <row r="44" ht="18.75" customHeight="1">
      <c r="E44" s="109"/>
    </row>
    <row r="45" ht="18.75" customHeight="1">
      <c r="E45" s="109"/>
    </row>
    <row r="46" ht="18.75" customHeight="1">
      <c r="E46" s="109"/>
    </row>
    <row r="47" ht="18.75" customHeight="1">
      <c r="E47" s="109"/>
    </row>
    <row r="48" ht="18.75" customHeight="1">
      <c r="E48" s="109"/>
    </row>
    <row r="49" ht="18.75" customHeight="1">
      <c r="E49" s="109"/>
    </row>
    <row r="50" ht="18.75" customHeight="1">
      <c r="E50" s="109"/>
    </row>
    <row r="51" ht="18.75" customHeight="1">
      <c r="E51" s="109"/>
    </row>
    <row r="52" ht="18.75" customHeight="1">
      <c r="E52" s="109"/>
    </row>
    <row r="53" ht="18.75" customHeight="1">
      <c r="E53" s="109"/>
    </row>
    <row r="54" ht="18.75" customHeight="1">
      <c r="E54" s="109"/>
    </row>
    <row r="55" ht="18.75" customHeight="1">
      <c r="E55" s="109"/>
    </row>
    <row r="56" ht="18.75" customHeight="1">
      <c r="E56" s="109"/>
    </row>
    <row r="57" ht="18.75" customHeight="1">
      <c r="E57" s="109"/>
    </row>
    <row r="58" ht="18.75" customHeight="1">
      <c r="E58" s="109"/>
    </row>
    <row r="59" ht="18.75" customHeight="1">
      <c r="E59" s="109"/>
    </row>
    <row r="60" ht="18.75" customHeight="1">
      <c r="E60" s="109"/>
    </row>
    <row r="61" ht="18.75" customHeight="1">
      <c r="E61" s="109"/>
    </row>
    <row r="62" ht="18.75" customHeight="1">
      <c r="E62" s="109"/>
    </row>
    <row r="63" ht="18.75" customHeight="1">
      <c r="E63" s="109"/>
    </row>
    <row r="64" ht="18.75" customHeight="1">
      <c r="E64" s="109"/>
    </row>
    <row r="65" ht="18.75" customHeight="1">
      <c r="E65" s="109"/>
    </row>
    <row r="66" ht="18.75" customHeight="1">
      <c r="E66" s="109"/>
    </row>
    <row r="67" ht="18.75" customHeight="1">
      <c r="E67" s="109"/>
    </row>
    <row r="68" ht="18.75" customHeight="1">
      <c r="E68" s="109"/>
    </row>
    <row r="69" ht="18.75" customHeight="1">
      <c r="E69" s="109"/>
    </row>
    <row r="70" ht="18.75" customHeight="1">
      <c r="E70" s="109"/>
    </row>
    <row r="71" ht="18.75" customHeight="1">
      <c r="E71" s="109"/>
    </row>
    <row r="72" ht="18.75" customHeight="1">
      <c r="E72" s="109"/>
    </row>
    <row r="73" ht="18.75" customHeight="1">
      <c r="E73" s="109"/>
    </row>
    <row r="74" ht="18.75" customHeight="1">
      <c r="E74" s="109"/>
    </row>
    <row r="75" ht="18.75" customHeight="1">
      <c r="E75" s="109"/>
    </row>
    <row r="76" ht="18.75" customHeight="1">
      <c r="E76" s="109"/>
    </row>
    <row r="77" ht="18.75" customHeight="1">
      <c r="E77" s="109"/>
    </row>
    <row r="78" ht="18.75" customHeight="1">
      <c r="E78" s="109"/>
    </row>
    <row r="79" ht="18.75" customHeight="1">
      <c r="E79" s="109"/>
    </row>
    <row r="80" ht="18.75" customHeight="1">
      <c r="E80" s="109"/>
    </row>
    <row r="81" ht="18.75" customHeight="1">
      <c r="E81" s="109"/>
    </row>
    <row r="82" ht="18.75" customHeight="1">
      <c r="E82" s="109"/>
    </row>
    <row r="83" ht="18.75" customHeight="1">
      <c r="E83" s="109"/>
    </row>
    <row r="84" ht="18.75" customHeight="1">
      <c r="E84" s="109"/>
    </row>
    <row r="85" ht="18.75" customHeight="1">
      <c r="E85" s="109"/>
    </row>
    <row r="86" ht="18.75" customHeight="1">
      <c r="E86" s="109"/>
    </row>
    <row r="87" ht="18.75" customHeight="1">
      <c r="E87" s="109"/>
    </row>
    <row r="88" ht="18.75" customHeight="1">
      <c r="E88" s="109"/>
    </row>
    <row r="89" ht="18.75" customHeight="1">
      <c r="E89" s="109"/>
    </row>
    <row r="90" ht="18.75" customHeight="1">
      <c r="E90" s="109"/>
    </row>
    <row r="91" ht="18.75" customHeight="1">
      <c r="E91" s="109"/>
    </row>
    <row r="92" ht="18.75" customHeight="1">
      <c r="E92" s="109"/>
    </row>
    <row r="93" ht="18.75" customHeight="1">
      <c r="E93" s="109"/>
    </row>
    <row r="94" ht="18.75" customHeight="1">
      <c r="E94" s="109"/>
    </row>
    <row r="95" ht="18.75" customHeight="1">
      <c r="E95" s="109"/>
    </row>
    <row r="96" ht="18.75" customHeight="1">
      <c r="E96" s="109"/>
    </row>
    <row r="97" ht="18.75" customHeight="1">
      <c r="E97" s="109"/>
    </row>
    <row r="98" ht="18.75" customHeight="1">
      <c r="E98" s="109"/>
    </row>
    <row r="99" ht="18.75" customHeight="1">
      <c r="E99" s="109"/>
    </row>
    <row r="100" ht="18.75" customHeight="1">
      <c r="E100" s="109"/>
    </row>
    <row r="101" ht="18.75" customHeight="1">
      <c r="E101" s="109"/>
    </row>
    <row r="102" ht="18.75" customHeight="1">
      <c r="E102" s="109"/>
    </row>
    <row r="103" ht="18.75" customHeight="1">
      <c r="E103" s="109"/>
    </row>
    <row r="104" ht="18.75" customHeight="1">
      <c r="E104" s="109"/>
    </row>
    <row r="105" ht="18.75" customHeight="1">
      <c r="E105" s="109"/>
    </row>
    <row r="106" ht="18.75" customHeight="1">
      <c r="E106" s="109"/>
    </row>
    <row r="107" ht="18.75" customHeight="1">
      <c r="E107" s="109"/>
    </row>
    <row r="108" ht="18.75" customHeight="1">
      <c r="E108" s="109"/>
    </row>
    <row r="109" ht="18.75" customHeight="1">
      <c r="E109" s="109"/>
    </row>
    <row r="110" ht="18.75" customHeight="1">
      <c r="E110" s="109"/>
    </row>
    <row r="111" ht="18.75" customHeight="1">
      <c r="E111" s="109"/>
    </row>
    <row r="112" ht="18.75" customHeight="1">
      <c r="E112" s="109"/>
    </row>
    <row r="113" ht="18.75" customHeight="1">
      <c r="E113" s="109"/>
    </row>
    <row r="114" ht="18.75" customHeight="1">
      <c r="E114" s="109"/>
    </row>
    <row r="115" ht="18.75" customHeight="1">
      <c r="E115" s="109"/>
    </row>
    <row r="116" ht="18.75" customHeight="1">
      <c r="E116" s="109"/>
    </row>
    <row r="117" ht="18.75" customHeight="1">
      <c r="E117" s="109"/>
    </row>
    <row r="118" ht="18.75" customHeight="1">
      <c r="E118" s="109"/>
    </row>
    <row r="119" ht="18.75" customHeight="1">
      <c r="E119" s="109"/>
    </row>
    <row r="120" ht="18.75" customHeight="1">
      <c r="E120" s="109"/>
    </row>
    <row r="121" ht="18.75" customHeight="1">
      <c r="E121" s="109"/>
    </row>
    <row r="122" ht="18.75" customHeight="1">
      <c r="E122" s="109"/>
    </row>
    <row r="123" ht="18.75" customHeight="1">
      <c r="E123" s="109"/>
    </row>
    <row r="124" ht="18.75" customHeight="1">
      <c r="E124" s="109"/>
    </row>
    <row r="125" ht="18.75" customHeight="1">
      <c r="E125" s="109"/>
    </row>
    <row r="126" ht="18.75" customHeight="1">
      <c r="E126" s="109"/>
    </row>
    <row r="127" ht="18.75" customHeight="1">
      <c r="E127" s="109"/>
    </row>
    <row r="128" ht="18.75" customHeight="1">
      <c r="E128" s="109"/>
    </row>
    <row r="129" ht="18.75" customHeight="1">
      <c r="E129" s="109"/>
    </row>
    <row r="130" ht="18.75" customHeight="1">
      <c r="E130" s="109"/>
    </row>
    <row r="131" ht="18.75" customHeight="1">
      <c r="E131" s="109"/>
    </row>
    <row r="132" ht="18.75" customHeight="1">
      <c r="E132" s="109"/>
    </row>
    <row r="133" ht="18.75" customHeight="1">
      <c r="E133" s="109"/>
    </row>
    <row r="134" ht="18.75" customHeight="1">
      <c r="E134" s="109"/>
    </row>
    <row r="135" ht="18.75" customHeight="1">
      <c r="E135" s="109"/>
    </row>
    <row r="136" ht="18.75" customHeight="1">
      <c r="E136" s="109"/>
    </row>
    <row r="137" ht="18.75" customHeight="1">
      <c r="E137" s="109"/>
    </row>
    <row r="138" ht="18.75" customHeight="1">
      <c r="E138" s="109"/>
    </row>
    <row r="139" ht="18.75" customHeight="1">
      <c r="E139" s="109"/>
    </row>
    <row r="140" ht="18.75" customHeight="1">
      <c r="E140" s="109"/>
    </row>
    <row r="141" ht="18.75" customHeight="1">
      <c r="E141" s="109"/>
    </row>
    <row r="142" ht="18.75" customHeight="1">
      <c r="E142" s="109"/>
    </row>
    <row r="143" ht="18.75" customHeight="1">
      <c r="E143" s="109"/>
    </row>
    <row r="144" ht="18.75" customHeight="1">
      <c r="E144" s="109"/>
    </row>
    <row r="145" ht="18.75" customHeight="1">
      <c r="E145" s="109"/>
    </row>
    <row r="146" ht="18.75" customHeight="1">
      <c r="E146" s="109"/>
    </row>
    <row r="147" ht="18.75" customHeight="1">
      <c r="E147" s="109"/>
    </row>
    <row r="148" ht="18.75" customHeight="1">
      <c r="E148" s="109"/>
    </row>
    <row r="149" ht="18.75" customHeight="1">
      <c r="E149" s="109"/>
    </row>
    <row r="150" ht="18.75" customHeight="1">
      <c r="E150" s="109"/>
    </row>
    <row r="151" ht="18.75" customHeight="1">
      <c r="E151" s="109"/>
    </row>
    <row r="152" ht="18.75" customHeight="1">
      <c r="E152" s="109"/>
    </row>
    <row r="153" ht="18.75" customHeight="1">
      <c r="E153" s="109"/>
    </row>
    <row r="154" ht="18.75" customHeight="1">
      <c r="E154" s="109"/>
    </row>
    <row r="155" ht="18.75" customHeight="1">
      <c r="E155" s="109"/>
    </row>
    <row r="156" ht="18.75" customHeight="1">
      <c r="E156" s="109"/>
    </row>
    <row r="157" ht="18.75" customHeight="1">
      <c r="E157" s="109"/>
    </row>
    <row r="158" ht="18.75" customHeight="1">
      <c r="E158" s="109"/>
    </row>
    <row r="159" ht="18.75" customHeight="1">
      <c r="E159" s="109"/>
    </row>
    <row r="160" ht="18.75" customHeight="1">
      <c r="E160" s="109"/>
    </row>
    <row r="161" ht="18.75" customHeight="1">
      <c r="E161" s="109"/>
    </row>
    <row r="162" ht="18.75" customHeight="1">
      <c r="E162" s="109"/>
    </row>
    <row r="163" ht="18.75" customHeight="1">
      <c r="E163" s="109"/>
    </row>
    <row r="164" ht="18.75" customHeight="1">
      <c r="E164" s="109"/>
    </row>
    <row r="165" ht="18.75" customHeight="1">
      <c r="E165" s="109"/>
    </row>
    <row r="166" ht="18.75" customHeight="1">
      <c r="E166" s="109"/>
    </row>
    <row r="167" ht="18.75" customHeight="1">
      <c r="E167" s="109"/>
    </row>
    <row r="168" ht="18.75" customHeight="1">
      <c r="E168" s="109"/>
    </row>
    <row r="169" ht="18.75" customHeight="1">
      <c r="E169" s="109"/>
    </row>
    <row r="170" ht="18.75" customHeight="1">
      <c r="E170" s="109"/>
    </row>
    <row r="171" ht="18.75" customHeight="1">
      <c r="E171" s="109"/>
    </row>
    <row r="172" ht="18.75" customHeight="1">
      <c r="E172" s="109"/>
    </row>
    <row r="173" ht="18.75" customHeight="1">
      <c r="E173" s="109"/>
    </row>
    <row r="174" ht="18.75" customHeight="1">
      <c r="E174" s="109"/>
    </row>
    <row r="175" ht="18.75" customHeight="1">
      <c r="E175" s="109"/>
    </row>
    <row r="176" ht="18.75" customHeight="1">
      <c r="E176" s="109"/>
    </row>
    <row r="177" ht="18.75" customHeight="1">
      <c r="E177" s="109"/>
    </row>
    <row r="178" ht="18.75" customHeight="1">
      <c r="E178" s="109"/>
    </row>
    <row r="179" ht="18.75" customHeight="1">
      <c r="E179" s="109"/>
    </row>
    <row r="180" ht="18.75" customHeight="1">
      <c r="E180" s="109"/>
    </row>
    <row r="181" ht="18.75" customHeight="1">
      <c r="E181" s="109"/>
    </row>
    <row r="182" ht="18.75" customHeight="1">
      <c r="E182" s="109"/>
    </row>
    <row r="183" ht="18.75" customHeight="1">
      <c r="E183" s="109"/>
    </row>
    <row r="184" ht="18.75" customHeight="1">
      <c r="E184" s="109"/>
    </row>
    <row r="185" ht="18.75" customHeight="1">
      <c r="E185" s="109"/>
    </row>
    <row r="186" ht="18.75" customHeight="1">
      <c r="E186" s="109"/>
    </row>
    <row r="187" ht="18.75" customHeight="1">
      <c r="E187" s="109"/>
    </row>
    <row r="188" ht="18.75" customHeight="1">
      <c r="E188" s="109"/>
    </row>
    <row r="189" ht="18.75" customHeight="1">
      <c r="E189" s="109"/>
    </row>
    <row r="190" ht="18.75" customHeight="1">
      <c r="E190" s="109"/>
    </row>
    <row r="191" ht="18.75" customHeight="1">
      <c r="E191" s="109"/>
    </row>
    <row r="192" ht="18.75" customHeight="1">
      <c r="E192" s="109"/>
    </row>
    <row r="193" ht="18.75" customHeight="1">
      <c r="E193" s="109"/>
    </row>
    <row r="194" ht="18.75" customHeight="1">
      <c r="E194" s="109"/>
    </row>
    <row r="195" ht="18.75" customHeight="1">
      <c r="E195" s="109"/>
    </row>
    <row r="196" ht="18.75" customHeight="1">
      <c r="E196" s="109"/>
    </row>
    <row r="197" ht="18.75" customHeight="1">
      <c r="E197" s="109"/>
    </row>
    <row r="198" ht="18.75" customHeight="1">
      <c r="E198" s="109"/>
    </row>
    <row r="199" ht="18.75" customHeight="1">
      <c r="E199" s="109"/>
    </row>
    <row r="200" ht="18.75" customHeight="1">
      <c r="E200" s="109"/>
    </row>
    <row r="201" ht="18.75" customHeight="1">
      <c r="E201" s="109"/>
    </row>
    <row r="202" ht="18.75" customHeight="1">
      <c r="E202" s="109"/>
    </row>
    <row r="203" ht="18.75" customHeight="1">
      <c r="E203" s="109"/>
    </row>
    <row r="204" ht="18.75" customHeight="1">
      <c r="E204" s="109"/>
    </row>
    <row r="205" ht="18.75" customHeight="1">
      <c r="E205" s="109"/>
    </row>
    <row r="206" ht="18.75" customHeight="1">
      <c r="E206" s="109"/>
    </row>
    <row r="207" ht="18.75" customHeight="1">
      <c r="E207" s="109"/>
    </row>
    <row r="208" ht="18.75" customHeight="1">
      <c r="E208" s="109"/>
    </row>
    <row r="209" ht="18.75" customHeight="1">
      <c r="E209" s="109"/>
    </row>
    <row r="210" ht="18.75" customHeight="1">
      <c r="E210" s="109"/>
    </row>
    <row r="211" ht="18.75" customHeight="1">
      <c r="E211" s="109"/>
    </row>
    <row r="212" ht="18.75" customHeight="1">
      <c r="E212" s="109"/>
    </row>
    <row r="213" ht="18.75" customHeight="1">
      <c r="E213" s="109"/>
    </row>
    <row r="214" ht="18.75" customHeight="1">
      <c r="E214" s="109"/>
    </row>
    <row r="215" ht="18.75" customHeight="1">
      <c r="E215" s="109"/>
    </row>
    <row r="216" ht="18.75" customHeight="1">
      <c r="E216" s="109"/>
    </row>
    <row r="217" ht="18.75" customHeight="1">
      <c r="E217" s="109"/>
    </row>
    <row r="218" ht="18.75" customHeight="1">
      <c r="E218" s="109"/>
    </row>
    <row r="219" ht="18.75" customHeight="1">
      <c r="E219" s="109"/>
    </row>
    <row r="220" ht="18.75" customHeight="1">
      <c r="E220" s="10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8.86"/>
    <col customWidth="1" min="3" max="3" width="8.43"/>
    <col customWidth="1" min="4" max="4" width="8.29"/>
    <col customWidth="1" min="5" max="5" width="18.14"/>
    <col customWidth="1" min="6" max="6" width="15.57"/>
    <col customWidth="1" min="7" max="7" width="14.57"/>
    <col customWidth="1" min="8" max="8" width="13.57"/>
  </cols>
  <sheetData>
    <row r="1">
      <c r="A1" s="1" t="s">
        <v>169</v>
      </c>
      <c r="B1" s="1"/>
      <c r="C1" s="1"/>
      <c r="D1" s="110" t="s">
        <v>170</v>
      </c>
      <c r="E1" s="111" t="s">
        <v>171</v>
      </c>
      <c r="F1" s="110" t="s">
        <v>5</v>
      </c>
      <c r="G1" s="110" t="s">
        <v>7</v>
      </c>
      <c r="H1" s="110" t="s">
        <v>8</v>
      </c>
      <c r="I1" s="110" t="s">
        <v>9</v>
      </c>
    </row>
    <row r="2">
      <c r="A2" s="10"/>
      <c r="D2" s="19"/>
      <c r="E2" s="12"/>
      <c r="F2" s="12"/>
      <c r="G2" s="106"/>
      <c r="H2" s="106"/>
    </row>
    <row r="3">
      <c r="A3" s="14" t="s">
        <v>172</v>
      </c>
      <c r="D3" s="19"/>
      <c r="E3" s="12">
        <v>1000.0</v>
      </c>
      <c r="F3" s="12">
        <v>0.0</v>
      </c>
      <c r="G3" s="106">
        <v>200.0</v>
      </c>
      <c r="H3" s="106">
        <v>200.0</v>
      </c>
      <c r="I3" s="106">
        <v>500.0</v>
      </c>
    </row>
    <row r="4">
      <c r="D4" s="19"/>
      <c r="E4" s="12"/>
      <c r="F4" s="12"/>
      <c r="G4" s="106"/>
      <c r="H4" s="106"/>
      <c r="I4" s="106"/>
    </row>
    <row r="5">
      <c r="A5" s="14" t="s">
        <v>62</v>
      </c>
      <c r="D5" s="19"/>
      <c r="E5" s="12"/>
      <c r="F5" s="12"/>
      <c r="G5" s="106"/>
      <c r="H5" s="106"/>
      <c r="I5" s="106"/>
    </row>
    <row r="6">
      <c r="B6" s="26" t="s">
        <v>100</v>
      </c>
      <c r="D6" s="19" t="s">
        <v>173</v>
      </c>
      <c r="E6" s="12">
        <f>'B1'!E8</f>
        <v>10417.86</v>
      </c>
      <c r="F6" s="12">
        <f>'B1'!F8</f>
        <v>10517.86</v>
      </c>
      <c r="G6" s="106">
        <f>'B1'!G8</f>
        <v>11510</v>
      </c>
      <c r="H6" s="106">
        <f>'B1'!H8</f>
        <v>11510</v>
      </c>
      <c r="I6" s="106">
        <f>'B1'!I8</f>
        <v>11650.53</v>
      </c>
    </row>
    <row r="7">
      <c r="B7" t="s">
        <v>174</v>
      </c>
      <c r="D7" s="19"/>
      <c r="E7" s="12">
        <v>150.0</v>
      </c>
      <c r="F7" s="59">
        <v>150.0</v>
      </c>
      <c r="G7" s="46">
        <v>150.0</v>
      </c>
      <c r="H7" s="46">
        <v>150.0</v>
      </c>
      <c r="I7" s="46">
        <v>150.0</v>
      </c>
    </row>
    <row r="8">
      <c r="B8" t="s">
        <v>175</v>
      </c>
      <c r="D8" s="19" t="s">
        <v>173</v>
      </c>
      <c r="E8" s="12">
        <f>'B1'!E14</f>
        <v>1950</v>
      </c>
      <c r="F8" s="12">
        <f>'B1'!F14</f>
        <v>1450</v>
      </c>
      <c r="G8" s="106">
        <f>'B1'!G14</f>
        <v>1450</v>
      </c>
      <c r="H8" s="106">
        <f>'B1'!H14</f>
        <v>1450</v>
      </c>
      <c r="I8" s="106">
        <f>'B1'!I14</f>
        <v>1450</v>
      </c>
    </row>
    <row r="9">
      <c r="B9" t="s">
        <v>178</v>
      </c>
      <c r="D9" s="19" t="s">
        <v>173</v>
      </c>
      <c r="E9" s="48">
        <f>'B1'!E23</f>
        <v>850</v>
      </c>
      <c r="F9" s="48">
        <f>'B1'!F23</f>
        <v>1650</v>
      </c>
      <c r="G9" s="115">
        <f>'B1'!G23</f>
        <v>950</v>
      </c>
      <c r="H9" s="115">
        <f>'B1'!H23</f>
        <v>3830</v>
      </c>
      <c r="I9" s="115">
        <f>'B1'!I23</f>
        <v>750</v>
      </c>
    </row>
    <row r="10">
      <c r="A10" s="10" t="s">
        <v>180</v>
      </c>
      <c r="D10" s="19"/>
      <c r="E10" s="40">
        <f t="shared" ref="E10:I10" si="1">SUM(E6:E9)</f>
        <v>13367.86</v>
      </c>
      <c r="F10" s="40">
        <f t="shared" si="1"/>
        <v>13767.86</v>
      </c>
      <c r="G10" s="40">
        <f t="shared" si="1"/>
        <v>14060</v>
      </c>
      <c r="H10" s="40">
        <f t="shared" si="1"/>
        <v>16940</v>
      </c>
      <c r="I10" s="40">
        <f t="shared" si="1"/>
        <v>14000.53</v>
      </c>
    </row>
    <row r="11">
      <c r="D11" s="19"/>
      <c r="E11" s="12"/>
      <c r="F11" s="12"/>
      <c r="G11" s="12"/>
      <c r="H11" s="12"/>
      <c r="I11" s="12"/>
    </row>
    <row r="12">
      <c r="A12" s="73" t="s">
        <v>182</v>
      </c>
      <c r="B12" s="73"/>
      <c r="C12" s="73"/>
      <c r="D12" s="119"/>
      <c r="E12" s="76">
        <f t="shared" ref="E12:I12" si="2">E3-E10</f>
        <v>-12367.86</v>
      </c>
      <c r="F12" s="76">
        <f t="shared" si="2"/>
        <v>-13767.86</v>
      </c>
      <c r="G12" s="76">
        <f t="shared" si="2"/>
        <v>-13860</v>
      </c>
      <c r="H12" s="76">
        <f t="shared" si="2"/>
        <v>-16740</v>
      </c>
      <c r="I12" s="76">
        <f t="shared" si="2"/>
        <v>-13500.53</v>
      </c>
    </row>
    <row r="13">
      <c r="D13" s="19"/>
      <c r="E13" s="12"/>
      <c r="I13" s="26"/>
    </row>
    <row r="14">
      <c r="D14" s="19"/>
      <c r="E14" s="12"/>
    </row>
    <row r="15">
      <c r="D15" s="19"/>
      <c r="E15" s="12"/>
    </row>
    <row r="16">
      <c r="D16" s="19"/>
      <c r="E16" s="12"/>
    </row>
    <row r="17">
      <c r="D17" s="19"/>
      <c r="E17" s="12"/>
    </row>
    <row r="18">
      <c r="D18" s="19"/>
      <c r="E18" s="12"/>
    </row>
    <row r="19">
      <c r="D19" s="19"/>
      <c r="E19" s="12"/>
    </row>
    <row r="20">
      <c r="D20" s="19"/>
      <c r="E20" s="12"/>
    </row>
    <row r="21" ht="15.75" customHeight="1">
      <c r="D21" s="19"/>
      <c r="E21" s="12"/>
    </row>
    <row r="22" ht="15.75" customHeight="1">
      <c r="D22" s="19"/>
      <c r="E22" s="12"/>
    </row>
    <row r="23" ht="15.75" customHeight="1">
      <c r="D23" s="19"/>
      <c r="E23" s="12"/>
    </row>
    <row r="24" ht="15.75" customHeight="1">
      <c r="D24" s="19"/>
      <c r="E24" s="12"/>
    </row>
    <row r="25" ht="15.75" customHeight="1">
      <c r="D25" s="19"/>
      <c r="E25" s="12"/>
    </row>
    <row r="26" ht="15.75" customHeight="1">
      <c r="D26" s="19"/>
      <c r="E26" s="12"/>
    </row>
    <row r="27" ht="15.75" customHeight="1">
      <c r="D27" s="19"/>
      <c r="E27" s="12"/>
    </row>
    <row r="28" ht="15.75" customHeight="1">
      <c r="D28" s="19"/>
      <c r="E28" s="12"/>
    </row>
    <row r="29" ht="15.75" customHeight="1">
      <c r="D29" s="19"/>
      <c r="E29" s="12"/>
    </row>
    <row r="30" ht="15.75" customHeight="1">
      <c r="D30" s="19"/>
      <c r="E30" s="12"/>
    </row>
    <row r="31" ht="15.75" customHeight="1">
      <c r="D31" s="19"/>
      <c r="E31" s="12"/>
    </row>
    <row r="32" ht="15.75" customHeight="1">
      <c r="D32" s="19"/>
      <c r="E32" s="12"/>
    </row>
    <row r="33" ht="15.75" customHeight="1">
      <c r="D33" s="19"/>
      <c r="E33" s="12"/>
    </row>
    <row r="34" ht="15.75" customHeight="1">
      <c r="D34" s="19"/>
      <c r="E34" s="12"/>
    </row>
    <row r="35" ht="15.75" customHeight="1">
      <c r="D35" s="19"/>
      <c r="E35" s="12"/>
    </row>
    <row r="36" ht="15.75" customHeight="1">
      <c r="D36" s="19"/>
      <c r="E36" s="12"/>
    </row>
    <row r="37" ht="15.75" customHeight="1">
      <c r="D37" s="19"/>
      <c r="E37" s="12"/>
    </row>
    <row r="38" ht="15.75" customHeight="1">
      <c r="D38" s="19"/>
      <c r="E38" s="12"/>
    </row>
    <row r="39" ht="15.75" customHeight="1">
      <c r="D39" s="19"/>
      <c r="E39" s="12"/>
    </row>
    <row r="40" ht="15.75" customHeight="1">
      <c r="D40" s="19"/>
      <c r="E40" s="12"/>
    </row>
    <row r="41" ht="15.75" customHeight="1">
      <c r="D41" s="19"/>
      <c r="E41" s="12"/>
    </row>
    <row r="42" ht="15.75" customHeight="1">
      <c r="D42" s="19"/>
      <c r="E42" s="12"/>
    </row>
    <row r="43" ht="15.75" customHeight="1">
      <c r="D43" s="19"/>
      <c r="E43" s="12"/>
    </row>
    <row r="44" ht="15.75" customHeight="1">
      <c r="D44" s="19"/>
      <c r="E44" s="12"/>
    </row>
    <row r="45" ht="15.75" customHeight="1">
      <c r="D45" s="19"/>
      <c r="E45" s="12"/>
    </row>
    <row r="46" ht="15.75" customHeight="1">
      <c r="D46" s="19"/>
      <c r="E46" s="12"/>
    </row>
    <row r="47" ht="15.75" customHeight="1">
      <c r="D47" s="19"/>
      <c r="E47" s="12"/>
    </row>
    <row r="48" ht="15.75" customHeight="1">
      <c r="D48" s="19"/>
      <c r="E48" s="12"/>
    </row>
    <row r="49" ht="15.75" customHeight="1">
      <c r="D49" s="19"/>
      <c r="E49" s="12"/>
    </row>
    <row r="50" ht="15.75" customHeight="1">
      <c r="D50" s="19"/>
      <c r="E50" s="12"/>
    </row>
    <row r="51" ht="15.75" customHeight="1">
      <c r="D51" s="19"/>
      <c r="E51" s="12"/>
    </row>
    <row r="52" ht="15.75" customHeight="1">
      <c r="D52" s="19"/>
      <c r="E52" s="12"/>
    </row>
    <row r="53" ht="15.75" customHeight="1">
      <c r="D53" s="19"/>
      <c r="E53" s="12"/>
    </row>
    <row r="54" ht="15.75" customHeight="1">
      <c r="D54" s="19"/>
      <c r="E54" s="12"/>
    </row>
    <row r="55" ht="15.75" customHeight="1">
      <c r="D55" s="19"/>
      <c r="E55" s="12"/>
    </row>
    <row r="56" ht="15.75" customHeight="1">
      <c r="D56" s="19"/>
      <c r="E56" s="12"/>
    </row>
    <row r="57" ht="15.75" customHeight="1">
      <c r="D57" s="19"/>
      <c r="E57" s="12"/>
    </row>
    <row r="58" ht="15.75" customHeight="1">
      <c r="D58" s="19"/>
      <c r="E58" s="12"/>
    </row>
    <row r="59" ht="15.75" customHeight="1">
      <c r="D59" s="19"/>
      <c r="E59" s="12"/>
    </row>
    <row r="60" ht="15.75" customHeight="1">
      <c r="D60" s="19"/>
      <c r="E60" s="12"/>
    </row>
    <row r="61" ht="15.75" customHeight="1">
      <c r="D61" s="19"/>
      <c r="E61" s="12"/>
    </row>
    <row r="62" ht="15.75" customHeight="1">
      <c r="D62" s="19"/>
      <c r="E62" s="12"/>
    </row>
    <row r="63" ht="15.75" customHeight="1">
      <c r="D63" s="19"/>
      <c r="E63" s="12"/>
    </row>
    <row r="64" ht="15.75" customHeight="1">
      <c r="D64" s="19"/>
      <c r="E64" s="12"/>
    </row>
    <row r="65" ht="15.75" customHeight="1">
      <c r="D65" s="19"/>
      <c r="E65" s="12"/>
    </row>
    <row r="66" ht="15.75" customHeight="1">
      <c r="D66" s="19"/>
      <c r="E66" s="12"/>
    </row>
    <row r="67" ht="15.75" customHeight="1">
      <c r="D67" s="19"/>
      <c r="E67" s="12"/>
    </row>
    <row r="68" ht="15.75" customHeight="1">
      <c r="D68" s="19"/>
      <c r="E68" s="12"/>
    </row>
    <row r="69" ht="15.75" customHeight="1">
      <c r="D69" s="19"/>
      <c r="E69" s="12"/>
    </row>
    <row r="70" ht="15.75" customHeight="1">
      <c r="D70" s="19"/>
      <c r="E70" s="12"/>
    </row>
    <row r="71" ht="15.75" customHeight="1">
      <c r="D71" s="19"/>
      <c r="E71" s="12"/>
    </row>
    <row r="72" ht="15.75" customHeight="1">
      <c r="D72" s="19"/>
      <c r="E72" s="12"/>
    </row>
    <row r="73" ht="15.75" customHeight="1">
      <c r="D73" s="19"/>
      <c r="E73" s="12"/>
    </row>
    <row r="74" ht="15.75" customHeight="1">
      <c r="D74" s="19"/>
      <c r="E74" s="12"/>
    </row>
    <row r="75" ht="15.75" customHeight="1">
      <c r="D75" s="19"/>
      <c r="E75" s="12"/>
    </row>
    <row r="76" ht="15.75" customHeight="1">
      <c r="D76" s="19"/>
      <c r="E76" s="12"/>
    </row>
    <row r="77" ht="15.75" customHeight="1">
      <c r="D77" s="19"/>
      <c r="E77" s="12"/>
    </row>
    <row r="78" ht="15.75" customHeight="1">
      <c r="D78" s="19"/>
      <c r="E78" s="12"/>
    </row>
    <row r="79" ht="15.75" customHeight="1">
      <c r="D79" s="19"/>
      <c r="E79" s="12"/>
    </row>
    <row r="80" ht="15.75" customHeight="1">
      <c r="D80" s="19"/>
      <c r="E80" s="12"/>
    </row>
    <row r="81" ht="15.75" customHeight="1">
      <c r="D81" s="19"/>
      <c r="E81" s="12"/>
    </row>
    <row r="82" ht="15.75" customHeight="1">
      <c r="D82" s="19"/>
      <c r="E82" s="12"/>
    </row>
    <row r="83" ht="15.75" customHeight="1">
      <c r="D83" s="19"/>
      <c r="E83" s="12"/>
    </row>
    <row r="84" ht="15.75" customHeight="1">
      <c r="D84" s="19"/>
      <c r="E84" s="12"/>
    </row>
    <row r="85" ht="15.75" customHeight="1">
      <c r="D85" s="19"/>
      <c r="E85" s="12"/>
    </row>
    <row r="86" ht="15.75" customHeight="1">
      <c r="D86" s="19"/>
      <c r="E86" s="12"/>
    </row>
    <row r="87" ht="15.75" customHeight="1">
      <c r="D87" s="19"/>
      <c r="E87" s="12"/>
    </row>
    <row r="88" ht="15.75" customHeight="1">
      <c r="D88" s="19"/>
      <c r="E88" s="12"/>
    </row>
    <row r="89" ht="15.75" customHeight="1">
      <c r="D89" s="19"/>
      <c r="E89" s="12"/>
    </row>
    <row r="90" ht="15.75" customHeight="1">
      <c r="D90" s="19"/>
      <c r="E90" s="12"/>
    </row>
    <row r="91" ht="15.75" customHeight="1">
      <c r="D91" s="19"/>
      <c r="E91" s="12"/>
    </row>
    <row r="92" ht="15.75" customHeight="1">
      <c r="D92" s="19"/>
      <c r="E92" s="12"/>
    </row>
    <row r="93" ht="15.75" customHeight="1">
      <c r="D93" s="19"/>
      <c r="E93" s="12"/>
    </row>
    <row r="94" ht="15.75" customHeight="1">
      <c r="D94" s="19"/>
      <c r="E94" s="12"/>
    </row>
    <row r="95" ht="15.75" customHeight="1">
      <c r="D95" s="19"/>
      <c r="E95" s="12"/>
    </row>
    <row r="96" ht="15.75" customHeight="1">
      <c r="D96" s="19"/>
      <c r="E96" s="12"/>
    </row>
    <row r="97" ht="15.75" customHeight="1">
      <c r="D97" s="19"/>
      <c r="E97" s="12"/>
    </row>
    <row r="98" ht="15.75" customHeight="1">
      <c r="D98" s="19"/>
      <c r="E98" s="12"/>
    </row>
    <row r="99" ht="15.75" customHeight="1">
      <c r="D99" s="19"/>
      <c r="E99" s="12"/>
    </row>
    <row r="100" ht="15.75" customHeight="1">
      <c r="D100" s="19"/>
      <c r="E100" s="12"/>
    </row>
    <row r="101" ht="15.75" customHeight="1">
      <c r="D101" s="19"/>
      <c r="E101" s="12"/>
    </row>
    <row r="102" ht="15.75" customHeight="1">
      <c r="D102" s="19"/>
      <c r="E102" s="12"/>
    </row>
    <row r="103" ht="15.75" customHeight="1">
      <c r="D103" s="19"/>
      <c r="E103" s="12"/>
    </row>
    <row r="104" ht="15.75" customHeight="1">
      <c r="D104" s="19"/>
      <c r="E104" s="12"/>
    </row>
    <row r="105" ht="15.75" customHeight="1">
      <c r="D105" s="19"/>
      <c r="E105" s="12"/>
    </row>
    <row r="106" ht="15.75" customHeight="1">
      <c r="D106" s="19"/>
      <c r="E106" s="12"/>
    </row>
    <row r="107" ht="15.75" customHeight="1">
      <c r="D107" s="19"/>
      <c r="E107" s="12"/>
    </row>
    <row r="108" ht="15.75" customHeight="1">
      <c r="D108" s="19"/>
      <c r="E108" s="12"/>
    </row>
    <row r="109" ht="15.75" customHeight="1">
      <c r="D109" s="19"/>
      <c r="E109" s="12"/>
    </row>
    <row r="110" ht="15.75" customHeight="1">
      <c r="D110" s="19"/>
      <c r="E110" s="12"/>
    </row>
    <row r="111" ht="15.75" customHeight="1">
      <c r="D111" s="19"/>
      <c r="E111" s="12"/>
    </row>
    <row r="112" ht="15.75" customHeight="1">
      <c r="D112" s="19"/>
      <c r="E112" s="12"/>
    </row>
    <row r="113" ht="15.75" customHeight="1">
      <c r="D113" s="19"/>
      <c r="E113" s="12"/>
    </row>
    <row r="114" ht="15.75" customHeight="1">
      <c r="D114" s="19"/>
      <c r="E114" s="12"/>
    </row>
    <row r="115" ht="15.75" customHeight="1">
      <c r="D115" s="19"/>
      <c r="E115" s="12"/>
    </row>
    <row r="116" ht="15.75" customHeight="1">
      <c r="D116" s="19"/>
      <c r="E116" s="12"/>
    </row>
    <row r="117" ht="15.75" customHeight="1">
      <c r="D117" s="19"/>
      <c r="E117" s="12"/>
    </row>
    <row r="118" ht="15.75" customHeight="1">
      <c r="D118" s="19"/>
      <c r="E118" s="12"/>
    </row>
    <row r="119" ht="15.75" customHeight="1">
      <c r="D119" s="19"/>
      <c r="E119" s="12"/>
    </row>
    <row r="120" ht="15.75" customHeight="1">
      <c r="D120" s="19"/>
      <c r="E120" s="12"/>
    </row>
    <row r="121" ht="15.75" customHeight="1">
      <c r="D121" s="19"/>
      <c r="E121" s="12"/>
    </row>
    <row r="122" ht="15.75" customHeight="1">
      <c r="D122" s="19"/>
      <c r="E122" s="12"/>
    </row>
    <row r="123" ht="15.75" customHeight="1">
      <c r="D123" s="19"/>
      <c r="E123" s="12"/>
    </row>
    <row r="124" ht="15.75" customHeight="1">
      <c r="D124" s="19"/>
      <c r="E124" s="12"/>
    </row>
    <row r="125" ht="15.75" customHeight="1">
      <c r="D125" s="19"/>
      <c r="E125" s="12"/>
    </row>
    <row r="126" ht="15.75" customHeight="1">
      <c r="D126" s="19"/>
      <c r="E126" s="12"/>
    </row>
    <row r="127" ht="15.75" customHeight="1">
      <c r="D127" s="19"/>
      <c r="E127" s="12"/>
    </row>
    <row r="128" ht="15.75" customHeight="1">
      <c r="D128" s="19"/>
      <c r="E128" s="12"/>
    </row>
    <row r="129" ht="15.75" customHeight="1">
      <c r="D129" s="19"/>
      <c r="E129" s="12"/>
    </row>
    <row r="130" ht="15.75" customHeight="1">
      <c r="D130" s="19"/>
      <c r="E130" s="12"/>
    </row>
    <row r="131" ht="15.75" customHeight="1">
      <c r="D131" s="19"/>
      <c r="E131" s="12"/>
    </row>
    <row r="132" ht="15.75" customHeight="1">
      <c r="D132" s="19"/>
      <c r="E132" s="12"/>
    </row>
    <row r="133" ht="15.75" customHeight="1">
      <c r="D133" s="19"/>
      <c r="E133" s="12"/>
    </row>
    <row r="134" ht="15.75" customHeight="1">
      <c r="D134" s="19"/>
      <c r="E134" s="12"/>
    </row>
    <row r="135" ht="15.75" customHeight="1">
      <c r="D135" s="19"/>
      <c r="E135" s="12"/>
    </row>
    <row r="136" ht="15.75" customHeight="1">
      <c r="D136" s="19"/>
      <c r="E136" s="12"/>
    </row>
    <row r="137" ht="15.75" customHeight="1">
      <c r="D137" s="19"/>
      <c r="E137" s="12"/>
    </row>
    <row r="138" ht="15.75" customHeight="1">
      <c r="D138" s="19"/>
      <c r="E138" s="12"/>
    </row>
    <row r="139" ht="15.75" customHeight="1">
      <c r="D139" s="19"/>
      <c r="E139" s="12"/>
    </row>
    <row r="140" ht="15.75" customHeight="1">
      <c r="D140" s="19"/>
      <c r="E140" s="12"/>
    </row>
    <row r="141" ht="15.75" customHeight="1">
      <c r="D141" s="19"/>
      <c r="E141" s="12"/>
    </row>
    <row r="142" ht="15.75" customHeight="1">
      <c r="D142" s="19"/>
      <c r="E142" s="12"/>
    </row>
    <row r="143" ht="15.75" customHeight="1">
      <c r="D143" s="19"/>
      <c r="E143" s="12"/>
    </row>
    <row r="144" ht="15.75" customHeight="1">
      <c r="D144" s="19"/>
      <c r="E144" s="12"/>
    </row>
    <row r="145" ht="15.75" customHeight="1">
      <c r="D145" s="19"/>
      <c r="E145" s="12"/>
    </row>
    <row r="146" ht="15.75" customHeight="1">
      <c r="D146" s="19"/>
      <c r="E146" s="12"/>
    </row>
    <row r="147" ht="15.75" customHeight="1">
      <c r="D147" s="19"/>
      <c r="E147" s="12"/>
    </row>
    <row r="148" ht="15.75" customHeight="1">
      <c r="D148" s="19"/>
      <c r="E148" s="12"/>
    </row>
    <row r="149" ht="15.75" customHeight="1">
      <c r="D149" s="19"/>
      <c r="E149" s="12"/>
    </row>
    <row r="150" ht="15.75" customHeight="1">
      <c r="D150" s="19"/>
      <c r="E150" s="12"/>
    </row>
    <row r="151" ht="15.75" customHeight="1">
      <c r="D151" s="19"/>
      <c r="E151" s="12"/>
    </row>
    <row r="152" ht="15.75" customHeight="1">
      <c r="D152" s="19"/>
      <c r="E152" s="12"/>
    </row>
    <row r="153" ht="15.75" customHeight="1">
      <c r="D153" s="19"/>
      <c r="E153" s="12"/>
    </row>
    <row r="154" ht="15.75" customHeight="1">
      <c r="D154" s="19"/>
      <c r="E154" s="12"/>
    </row>
    <row r="155" ht="15.75" customHeight="1">
      <c r="D155" s="19"/>
      <c r="E155" s="12"/>
    </row>
    <row r="156" ht="15.75" customHeight="1">
      <c r="D156" s="19"/>
      <c r="E156" s="12"/>
    </row>
    <row r="157" ht="15.75" customHeight="1">
      <c r="D157" s="19"/>
      <c r="E157" s="12"/>
    </row>
    <row r="158" ht="15.75" customHeight="1">
      <c r="D158" s="19"/>
      <c r="E158" s="12"/>
    </row>
    <row r="159" ht="15.75" customHeight="1">
      <c r="D159" s="19"/>
      <c r="E159" s="12"/>
    </row>
    <row r="160" ht="15.75" customHeight="1">
      <c r="D160" s="19"/>
      <c r="E160" s="12"/>
    </row>
    <row r="161" ht="15.75" customHeight="1">
      <c r="D161" s="19"/>
      <c r="E161" s="12"/>
    </row>
    <row r="162" ht="15.75" customHeight="1">
      <c r="D162" s="19"/>
      <c r="E162" s="12"/>
    </row>
    <row r="163" ht="15.75" customHeight="1">
      <c r="D163" s="19"/>
      <c r="E163" s="12"/>
    </row>
    <row r="164" ht="15.75" customHeight="1">
      <c r="D164" s="19"/>
      <c r="E164" s="12"/>
    </row>
    <row r="165" ht="15.75" customHeight="1">
      <c r="D165" s="19"/>
      <c r="E165" s="12"/>
    </row>
    <row r="166" ht="15.75" customHeight="1">
      <c r="D166" s="19"/>
      <c r="E166" s="12"/>
    </row>
    <row r="167" ht="15.75" customHeight="1">
      <c r="D167" s="19"/>
      <c r="E167" s="12"/>
    </row>
    <row r="168" ht="15.75" customHeight="1">
      <c r="D168" s="19"/>
      <c r="E168" s="12"/>
    </row>
    <row r="169" ht="15.75" customHeight="1">
      <c r="D169" s="19"/>
      <c r="E169" s="12"/>
    </row>
    <row r="170" ht="15.75" customHeight="1">
      <c r="D170" s="19"/>
      <c r="E170" s="12"/>
    </row>
    <row r="171" ht="15.75" customHeight="1">
      <c r="D171" s="19"/>
      <c r="E171" s="12"/>
    </row>
    <row r="172" ht="15.75" customHeight="1">
      <c r="D172" s="19"/>
      <c r="E172" s="12"/>
    </row>
    <row r="173" ht="15.75" customHeight="1">
      <c r="D173" s="19"/>
      <c r="E173" s="12"/>
    </row>
    <row r="174" ht="15.75" customHeight="1">
      <c r="D174" s="19"/>
      <c r="E174" s="12"/>
    </row>
    <row r="175" ht="15.75" customHeight="1">
      <c r="D175" s="19"/>
      <c r="E175" s="12"/>
    </row>
    <row r="176" ht="15.75" customHeight="1">
      <c r="D176" s="19"/>
      <c r="E176" s="12"/>
    </row>
    <row r="177" ht="15.75" customHeight="1">
      <c r="D177" s="19"/>
      <c r="E177" s="12"/>
    </row>
    <row r="178" ht="15.75" customHeight="1">
      <c r="D178" s="19"/>
      <c r="E178" s="12"/>
    </row>
    <row r="179" ht="15.75" customHeight="1">
      <c r="D179" s="19"/>
      <c r="E179" s="12"/>
    </row>
    <row r="180" ht="15.75" customHeight="1">
      <c r="D180" s="19"/>
      <c r="E180" s="12"/>
    </row>
    <row r="181" ht="15.75" customHeight="1">
      <c r="D181" s="19"/>
      <c r="E181" s="12"/>
    </row>
    <row r="182" ht="15.75" customHeight="1">
      <c r="D182" s="19"/>
      <c r="E182" s="12"/>
    </row>
    <row r="183" ht="15.75" customHeight="1">
      <c r="D183" s="19"/>
      <c r="E183" s="12"/>
    </row>
    <row r="184" ht="15.75" customHeight="1">
      <c r="D184" s="19"/>
      <c r="E184" s="12"/>
    </row>
    <row r="185" ht="15.75" customHeight="1">
      <c r="D185" s="19"/>
      <c r="E185" s="12"/>
    </row>
    <row r="186" ht="15.75" customHeight="1">
      <c r="D186" s="19"/>
      <c r="E186" s="12"/>
    </row>
    <row r="187" ht="15.75" customHeight="1">
      <c r="D187" s="19"/>
      <c r="E187" s="12"/>
    </row>
    <row r="188" ht="15.75" customHeight="1">
      <c r="D188" s="19"/>
      <c r="E188" s="12"/>
    </row>
    <row r="189" ht="15.75" customHeight="1">
      <c r="D189" s="19"/>
      <c r="E189" s="12"/>
    </row>
    <row r="190" ht="15.75" customHeight="1">
      <c r="D190" s="19"/>
      <c r="E190" s="12"/>
    </row>
    <row r="191" ht="15.75" customHeight="1">
      <c r="D191" s="19"/>
      <c r="E191" s="12"/>
    </row>
    <row r="192" ht="15.75" customHeight="1">
      <c r="D192" s="19"/>
      <c r="E192" s="12"/>
    </row>
    <row r="193" ht="15.75" customHeight="1">
      <c r="D193" s="19"/>
      <c r="E193" s="12"/>
    </row>
    <row r="194" ht="15.75" customHeight="1">
      <c r="D194" s="19"/>
      <c r="E194" s="12"/>
    </row>
    <row r="195" ht="15.75" customHeight="1">
      <c r="D195" s="19"/>
      <c r="E195" s="12"/>
    </row>
    <row r="196" ht="15.75" customHeight="1">
      <c r="D196" s="19"/>
      <c r="E196" s="12"/>
    </row>
    <row r="197" ht="15.75" customHeight="1">
      <c r="D197" s="19"/>
      <c r="E197" s="12"/>
    </row>
    <row r="198" ht="15.75" customHeight="1">
      <c r="D198" s="19"/>
      <c r="E198" s="12"/>
    </row>
    <row r="199" ht="15.75" customHeight="1">
      <c r="D199" s="19"/>
      <c r="E199" s="12"/>
    </row>
    <row r="200" ht="15.75" customHeight="1">
      <c r="D200" s="19"/>
      <c r="E200" s="12"/>
    </row>
    <row r="201" ht="15.75" customHeight="1">
      <c r="D201" s="19"/>
      <c r="E201" s="12"/>
    </row>
    <row r="202" ht="15.75" customHeight="1">
      <c r="D202" s="19"/>
      <c r="E202" s="12"/>
    </row>
    <row r="203" ht="15.75" customHeight="1">
      <c r="D203" s="19"/>
      <c r="E203" s="12"/>
    </row>
    <row r="204" ht="15.75" customHeight="1">
      <c r="D204" s="19"/>
      <c r="E204" s="12"/>
    </row>
    <row r="205" ht="15.75" customHeight="1">
      <c r="D205" s="19"/>
      <c r="E205" s="12"/>
    </row>
    <row r="206" ht="15.75" customHeight="1">
      <c r="D206" s="19"/>
      <c r="E206" s="12"/>
    </row>
    <row r="207" ht="15.75" customHeight="1">
      <c r="D207" s="19"/>
      <c r="E207" s="12"/>
    </row>
    <row r="208" ht="15.75" customHeight="1">
      <c r="D208" s="19"/>
      <c r="E208" s="12"/>
    </row>
    <row r="209" ht="15.75" customHeight="1">
      <c r="D209" s="19"/>
      <c r="E209" s="12"/>
    </row>
    <row r="210" ht="15.75" customHeight="1">
      <c r="D210" s="19"/>
      <c r="E210" s="12"/>
    </row>
    <row r="211" ht="15.75" customHeight="1">
      <c r="D211" s="19"/>
      <c r="E211" s="12"/>
    </row>
    <row r="212" ht="15.75" customHeight="1">
      <c r="D212" s="19"/>
      <c r="E212" s="12"/>
    </row>
    <row r="213" ht="15.75" customHeight="1">
      <c r="D213" s="19"/>
      <c r="E213" s="12"/>
    </row>
    <row r="214" ht="15.75" customHeight="1">
      <c r="D214" s="19"/>
      <c r="E214" s="12"/>
    </row>
    <row r="215" ht="15.75" customHeight="1">
      <c r="D215" s="19"/>
      <c r="E215" s="12"/>
    </row>
    <row r="216" ht="15.75" customHeight="1">
      <c r="D216" s="19"/>
      <c r="E216" s="12"/>
    </row>
    <row r="217" ht="15.75" customHeight="1">
      <c r="D217" s="19"/>
      <c r="E217" s="12"/>
    </row>
    <row r="218" ht="15.75" customHeight="1">
      <c r="D218" s="19"/>
      <c r="E218" s="12"/>
    </row>
    <row r="219" ht="15.75" customHeight="1">
      <c r="D219" s="19"/>
      <c r="E219" s="12"/>
    </row>
    <row r="220" ht="15.75" customHeight="1">
      <c r="D220" s="19"/>
      <c r="E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43"/>
    <col customWidth="1" min="3" max="3" width="7.71"/>
    <col customWidth="1" min="4" max="4" width="6.0"/>
    <col customWidth="1" min="5" max="5" width="15.0"/>
    <col customWidth="1" min="6" max="6" width="15.71"/>
    <col customWidth="1" min="7" max="7" width="13.71"/>
    <col customWidth="1" min="8" max="8" width="13.43"/>
    <col customWidth="1" min="9" max="9" width="18.14"/>
  </cols>
  <sheetData>
    <row r="1">
      <c r="A1" s="1" t="s">
        <v>176</v>
      </c>
      <c r="B1" s="1"/>
      <c r="C1" s="1"/>
      <c r="D1" s="110" t="s">
        <v>173</v>
      </c>
      <c r="E1" s="112" t="s">
        <v>177</v>
      </c>
      <c r="F1" s="113" t="s">
        <v>5</v>
      </c>
      <c r="G1" s="113" t="s">
        <v>7</v>
      </c>
      <c r="H1" s="113" t="s">
        <v>8</v>
      </c>
      <c r="I1" s="114" t="s">
        <v>9</v>
      </c>
    </row>
    <row r="2">
      <c r="A2" s="10" t="s">
        <v>100</v>
      </c>
      <c r="E2" s="116"/>
      <c r="F2" s="116"/>
      <c r="G2" s="116"/>
      <c r="H2" s="116"/>
    </row>
    <row r="3">
      <c r="B3" t="s">
        <v>179</v>
      </c>
      <c r="E3" s="116">
        <v>3142.86</v>
      </c>
      <c r="F3" s="116">
        <v>3142.86</v>
      </c>
      <c r="G3" s="117">
        <v>4650.0</v>
      </c>
      <c r="H3" s="117">
        <v>4650.0</v>
      </c>
      <c r="I3" s="117">
        <v>4710.45</v>
      </c>
    </row>
    <row r="4">
      <c r="B4" s="118" t="s">
        <v>181</v>
      </c>
      <c r="E4" s="116">
        <v>6875.0</v>
      </c>
      <c r="F4" s="116">
        <v>6875.0</v>
      </c>
      <c r="G4" s="117">
        <v>6160.0</v>
      </c>
      <c r="H4" s="117">
        <v>6160.0</v>
      </c>
      <c r="I4" s="117">
        <v>6240.08</v>
      </c>
    </row>
    <row r="5">
      <c r="B5" s="118" t="s">
        <v>183</v>
      </c>
      <c r="E5" s="116">
        <v>100.0</v>
      </c>
      <c r="F5" s="116">
        <v>0.0</v>
      </c>
      <c r="G5" s="117">
        <v>0.0</v>
      </c>
      <c r="H5" s="117">
        <v>0.0</v>
      </c>
      <c r="I5" s="117">
        <v>0.0</v>
      </c>
      <c r="J5" s="35" t="s">
        <v>64</v>
      </c>
    </row>
    <row r="6">
      <c r="B6" s="118" t="s">
        <v>184</v>
      </c>
      <c r="E6" s="116"/>
      <c r="F6" s="116"/>
      <c r="G6" s="117">
        <v>500.0</v>
      </c>
      <c r="H6" s="117">
        <v>700.0</v>
      </c>
      <c r="I6" s="117">
        <v>700.0</v>
      </c>
    </row>
    <row r="7">
      <c r="B7" t="s">
        <v>185</v>
      </c>
      <c r="E7" s="120">
        <v>300.0</v>
      </c>
      <c r="F7" s="121">
        <v>500.0</v>
      </c>
      <c r="G7" s="121">
        <v>200.0</v>
      </c>
      <c r="H7" s="121"/>
      <c r="I7" s="121"/>
    </row>
    <row r="8">
      <c r="A8" s="73" t="s">
        <v>186</v>
      </c>
      <c r="B8" s="74"/>
      <c r="C8" s="74"/>
      <c r="D8" s="122"/>
      <c r="E8" s="123">
        <f t="shared" ref="E8:I8" si="1">SUM(E3:E7)</f>
        <v>10417.86</v>
      </c>
      <c r="F8" s="123">
        <f t="shared" si="1"/>
        <v>10517.86</v>
      </c>
      <c r="G8" s="123">
        <f t="shared" si="1"/>
        <v>11510</v>
      </c>
      <c r="H8" s="124">
        <f t="shared" si="1"/>
        <v>11510</v>
      </c>
      <c r="I8" s="124">
        <f t="shared" si="1"/>
        <v>11650.53</v>
      </c>
    </row>
    <row r="9">
      <c r="E9" s="125"/>
      <c r="F9" s="125"/>
      <c r="G9" s="125"/>
      <c r="H9" s="125"/>
      <c r="I9" s="125"/>
    </row>
    <row r="10">
      <c r="A10" s="10" t="s">
        <v>187</v>
      </c>
      <c r="E10" s="116"/>
      <c r="F10" s="116"/>
      <c r="G10" s="117"/>
      <c r="H10" s="117"/>
      <c r="I10" s="117"/>
    </row>
    <row r="11">
      <c r="B11" t="s">
        <v>188</v>
      </c>
      <c r="E11" s="116">
        <v>400.0</v>
      </c>
      <c r="F11" s="126">
        <v>400.0</v>
      </c>
      <c r="G11" s="127">
        <v>400.0</v>
      </c>
      <c r="H11" s="127">
        <v>400.0</v>
      </c>
      <c r="I11" s="127">
        <v>400.0</v>
      </c>
    </row>
    <row r="12">
      <c r="B12" t="s">
        <v>189</v>
      </c>
      <c r="E12" s="116">
        <v>550.0</v>
      </c>
      <c r="F12" s="126">
        <v>550.0</v>
      </c>
      <c r="G12" s="127">
        <v>550.0</v>
      </c>
      <c r="H12" s="127">
        <v>550.0</v>
      </c>
      <c r="I12" s="127">
        <v>550.0</v>
      </c>
    </row>
    <row r="13">
      <c r="B13" t="s">
        <v>190</v>
      </c>
      <c r="E13" s="120">
        <v>1000.0</v>
      </c>
      <c r="F13" s="128">
        <v>500.0</v>
      </c>
      <c r="G13" s="129">
        <v>500.0</v>
      </c>
      <c r="H13" s="129">
        <v>500.0</v>
      </c>
      <c r="I13" s="129">
        <v>500.0</v>
      </c>
    </row>
    <row r="14">
      <c r="A14" s="73" t="s">
        <v>191</v>
      </c>
      <c r="B14" s="74"/>
      <c r="C14" s="74"/>
      <c r="D14" s="122"/>
      <c r="E14" s="123">
        <f t="shared" ref="E14:I14" si="2">SUM(E11:E13)</f>
        <v>1950</v>
      </c>
      <c r="F14" s="130">
        <f t="shared" si="2"/>
        <v>1450</v>
      </c>
      <c r="G14" s="130">
        <f t="shared" si="2"/>
        <v>1450</v>
      </c>
      <c r="H14" s="131">
        <f t="shared" si="2"/>
        <v>1450</v>
      </c>
      <c r="I14" s="131">
        <f t="shared" si="2"/>
        <v>1450</v>
      </c>
    </row>
    <row r="15">
      <c r="E15" s="125"/>
      <c r="F15" s="125"/>
      <c r="G15" s="125"/>
      <c r="H15" s="125"/>
      <c r="I15" s="125"/>
    </row>
    <row r="16">
      <c r="A16" s="10" t="s">
        <v>178</v>
      </c>
      <c r="E16" s="116"/>
      <c r="F16" s="116"/>
      <c r="G16" s="117"/>
      <c r="H16" s="117"/>
      <c r="I16" s="117"/>
    </row>
    <row r="17">
      <c r="B17" t="s">
        <v>82</v>
      </c>
      <c r="E17" s="116">
        <v>550.0</v>
      </c>
      <c r="F17" s="116">
        <v>250.0</v>
      </c>
      <c r="G17" s="117">
        <v>250.0</v>
      </c>
      <c r="H17" s="117">
        <v>250.0</v>
      </c>
      <c r="I17" s="117">
        <v>250.0</v>
      </c>
    </row>
    <row r="18">
      <c r="B18" t="s">
        <v>197</v>
      </c>
      <c r="E18" s="116">
        <v>300.0</v>
      </c>
      <c r="F18" s="116">
        <v>100.0</v>
      </c>
      <c r="G18" s="117">
        <v>100.0</v>
      </c>
      <c r="H18" s="117">
        <v>100.0</v>
      </c>
      <c r="I18" s="133">
        <v>0.0</v>
      </c>
    </row>
    <row r="19">
      <c r="B19" t="s">
        <v>201</v>
      </c>
      <c r="E19" s="116"/>
      <c r="F19" s="117">
        <v>500.0</v>
      </c>
      <c r="G19" s="117">
        <v>300.0</v>
      </c>
      <c r="H19" s="117">
        <v>300.0</v>
      </c>
      <c r="I19" s="117">
        <v>300.0</v>
      </c>
    </row>
    <row r="20">
      <c r="B20" t="s">
        <v>202</v>
      </c>
      <c r="E20" s="116"/>
      <c r="F20" s="117">
        <v>500.0</v>
      </c>
      <c r="G20" s="117">
        <v>300.0</v>
      </c>
      <c r="H20" s="117">
        <v>300.0</v>
      </c>
      <c r="I20" s="117">
        <v>200.0</v>
      </c>
    </row>
    <row r="21" ht="15.75" customHeight="1">
      <c r="A21" s="26"/>
      <c r="B21" s="26" t="s">
        <v>203</v>
      </c>
      <c r="C21" s="26"/>
      <c r="D21" s="26"/>
      <c r="E21" s="116"/>
      <c r="F21" s="117"/>
      <c r="G21" s="117"/>
      <c r="H21" s="117">
        <v>2880.0</v>
      </c>
      <c r="I21" s="117">
        <v>0.0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ht="15.75" customHeight="1">
      <c r="B22" t="s">
        <v>204</v>
      </c>
      <c r="E22" s="120">
        <v>0.0</v>
      </c>
      <c r="F22" s="120">
        <v>300.0</v>
      </c>
      <c r="G22" s="121"/>
      <c r="H22" s="121"/>
      <c r="I22" s="121"/>
    </row>
    <row r="23" ht="15.75" customHeight="1">
      <c r="A23" s="73" t="s">
        <v>205</v>
      </c>
      <c r="B23" s="74"/>
      <c r="C23" s="74"/>
      <c r="D23" s="122"/>
      <c r="E23" s="123">
        <f t="shared" ref="E23:I23" si="3">SUM(E17:E22)</f>
        <v>850</v>
      </c>
      <c r="F23" s="123">
        <f t="shared" si="3"/>
        <v>1650</v>
      </c>
      <c r="G23" s="123">
        <f t="shared" si="3"/>
        <v>950</v>
      </c>
      <c r="H23" s="124">
        <f t="shared" si="3"/>
        <v>3830</v>
      </c>
      <c r="I23" s="124">
        <f t="shared" si="3"/>
        <v>750</v>
      </c>
    </row>
    <row r="24" ht="15.75" customHeight="1">
      <c r="E24" s="125"/>
      <c r="F24" s="134"/>
      <c r="G24" s="134"/>
      <c r="H24" s="135"/>
    </row>
    <row r="25" ht="15.75" customHeight="1">
      <c r="E25" s="116"/>
      <c r="F25" s="136"/>
      <c r="G25" s="136"/>
      <c r="H25" s="137"/>
    </row>
    <row r="26" ht="15.75" customHeight="1">
      <c r="E26" s="116"/>
      <c r="F26" s="136"/>
      <c r="G26" s="136"/>
      <c r="H26" s="137"/>
    </row>
    <row r="27" ht="15.75" customHeight="1">
      <c r="E27" s="12"/>
      <c r="H27" s="26"/>
    </row>
    <row r="28" ht="15.75" customHeight="1">
      <c r="E28" s="12"/>
      <c r="H28" s="26"/>
    </row>
    <row r="29" ht="15.75" customHeight="1">
      <c r="E29" s="12"/>
      <c r="H29" s="26"/>
    </row>
    <row r="30" ht="15.75" customHeight="1">
      <c r="E30" s="12"/>
      <c r="H30" s="26"/>
    </row>
    <row r="31" ht="15.75" customHeight="1">
      <c r="E31" s="12"/>
      <c r="H31" s="26"/>
    </row>
    <row r="32" ht="15.75" customHeight="1">
      <c r="E32" s="12"/>
      <c r="H32" s="26"/>
    </row>
    <row r="33" ht="15.75" customHeight="1">
      <c r="E33" s="12"/>
    </row>
    <row r="34" ht="15.75" customHeight="1">
      <c r="E34" s="12"/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>
      <c r="E221" s="12"/>
    </row>
    <row r="222" ht="15.75" customHeight="1">
      <c r="E222" s="12"/>
    </row>
    <row r="223" ht="15.75" customHeight="1">
      <c r="E223" s="12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6.71"/>
    <col customWidth="1" min="4" max="4" width="8.0"/>
    <col customWidth="1" min="5" max="5" width="15.57"/>
    <col customWidth="1" min="6" max="6" width="14.71"/>
    <col customWidth="1" min="7" max="7" width="15.86"/>
    <col customWidth="1" min="8" max="8" width="17.29"/>
  </cols>
  <sheetData>
    <row r="1">
      <c r="A1" s="1" t="s">
        <v>192</v>
      </c>
      <c r="B1" s="89"/>
      <c r="C1" s="89"/>
      <c r="D1" s="110" t="s">
        <v>193</v>
      </c>
      <c r="E1" s="108" t="s">
        <v>177</v>
      </c>
      <c r="F1" s="110" t="s">
        <v>5</v>
      </c>
      <c r="G1" s="110" t="s">
        <v>7</v>
      </c>
      <c r="H1" s="110" t="s">
        <v>194</v>
      </c>
      <c r="I1" s="110" t="s">
        <v>9</v>
      </c>
    </row>
    <row r="2">
      <c r="A2" s="14" t="s">
        <v>62</v>
      </c>
      <c r="B2" s="26"/>
      <c r="C2" s="26"/>
      <c r="D2" s="11"/>
      <c r="E2" s="16"/>
      <c r="F2" s="16"/>
      <c r="G2" s="16"/>
      <c r="H2" s="16"/>
    </row>
    <row r="3">
      <c r="B3" s="35" t="s">
        <v>195</v>
      </c>
      <c r="D3" s="19"/>
      <c r="E3" s="12">
        <v>4800.0</v>
      </c>
      <c r="F3" s="106">
        <v>6720.0</v>
      </c>
      <c r="G3" s="106">
        <v>6720.0</v>
      </c>
      <c r="H3" s="106">
        <v>6720.0</v>
      </c>
      <c r="I3" s="106">
        <v>6720.0</v>
      </c>
    </row>
    <row r="4">
      <c r="B4" s="35" t="s">
        <v>196</v>
      </c>
      <c r="C4" s="35"/>
      <c r="D4" s="132"/>
      <c r="E4" s="59">
        <v>8000.0</v>
      </c>
      <c r="F4" s="46">
        <v>9200.0</v>
      </c>
      <c r="G4" s="46">
        <v>6500.0</v>
      </c>
      <c r="H4" s="46">
        <v>6500.0</v>
      </c>
      <c r="I4" s="46">
        <v>4000.0</v>
      </c>
    </row>
    <row r="5">
      <c r="A5" s="35"/>
      <c r="B5" t="s">
        <v>198</v>
      </c>
      <c r="E5" s="12">
        <v>300.0</v>
      </c>
      <c r="F5" s="106">
        <v>400.0</v>
      </c>
      <c r="G5" s="106">
        <v>400.0</v>
      </c>
      <c r="H5" s="106">
        <v>400.0</v>
      </c>
      <c r="I5" s="106">
        <v>400.0</v>
      </c>
    </row>
    <row r="6">
      <c r="A6" s="35"/>
      <c r="B6" s="35" t="s">
        <v>199</v>
      </c>
      <c r="D6" s="19" t="s">
        <v>200</v>
      </c>
      <c r="E6" s="12">
        <f>'C1'!D17</f>
        <v>29929</v>
      </c>
      <c r="F6" s="12">
        <f>'C1'!E17</f>
        <v>29044</v>
      </c>
      <c r="G6" s="106">
        <f>'C1'!F17</f>
        <v>21744</v>
      </c>
      <c r="H6" s="106">
        <f>'C1'!G17</f>
        <v>21744</v>
      </c>
      <c r="I6" s="106">
        <f>'C1'!H17</f>
        <v>26244</v>
      </c>
    </row>
    <row r="7">
      <c r="A7" s="35"/>
      <c r="B7" s="35"/>
      <c r="C7" s="26"/>
      <c r="D7" s="19"/>
      <c r="E7" s="12"/>
      <c r="F7" s="12"/>
      <c r="G7" s="106"/>
      <c r="H7" s="106"/>
      <c r="I7" s="10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35"/>
      <c r="B8" s="35" t="s">
        <v>206</v>
      </c>
      <c r="E8" s="12">
        <v>8930.96</v>
      </c>
      <c r="F8" s="12">
        <f>8930.96*'Student Fees'!B17</f>
        <v>0</v>
      </c>
      <c r="G8" s="106">
        <v>9182.6</v>
      </c>
      <c r="H8" s="106">
        <v>14648.0</v>
      </c>
      <c r="I8" s="106">
        <v>7800.0</v>
      </c>
    </row>
    <row r="9">
      <c r="A9" s="138" t="s">
        <v>207</v>
      </c>
      <c r="B9" s="35"/>
      <c r="D9" s="19"/>
      <c r="E9" s="12"/>
      <c r="F9" s="12"/>
      <c r="G9" s="106"/>
      <c r="H9" s="106"/>
      <c r="I9" s="106"/>
    </row>
    <row r="10">
      <c r="A10" s="35"/>
      <c r="B10" s="35" t="s">
        <v>208</v>
      </c>
      <c r="D10" s="19"/>
      <c r="E10" s="12">
        <v>400.0</v>
      </c>
      <c r="F10" s="12">
        <v>600.0</v>
      </c>
      <c r="G10" s="106">
        <v>400.0</v>
      </c>
      <c r="H10" s="106">
        <v>400.0</v>
      </c>
      <c r="I10" s="106">
        <v>400.0</v>
      </c>
    </row>
    <row r="11">
      <c r="A11" s="35"/>
      <c r="B11" s="35" t="s">
        <v>209</v>
      </c>
      <c r="D11" s="19"/>
      <c r="E11" s="12">
        <v>5000.0</v>
      </c>
      <c r="F11" s="12">
        <v>5000.0</v>
      </c>
      <c r="G11" s="106">
        <v>4000.0</v>
      </c>
      <c r="H11" s="106">
        <v>4000.0</v>
      </c>
      <c r="I11" s="106">
        <v>4000.0</v>
      </c>
    </row>
    <row r="12">
      <c r="A12" s="139" t="s">
        <v>210</v>
      </c>
      <c r="D12" s="19"/>
      <c r="E12" s="12"/>
      <c r="F12" s="12"/>
      <c r="G12" s="106"/>
      <c r="H12" s="106"/>
      <c r="I12" s="106"/>
    </row>
    <row r="13">
      <c r="A13" s="139"/>
      <c r="B13" t="s">
        <v>210</v>
      </c>
      <c r="D13" s="19"/>
      <c r="E13" s="12">
        <v>2000.0</v>
      </c>
      <c r="F13" s="12">
        <v>2000.0</v>
      </c>
      <c r="G13" s="106">
        <v>2000.0</v>
      </c>
      <c r="H13" s="106">
        <v>2000.0</v>
      </c>
      <c r="I13" s="106">
        <v>2000.0</v>
      </c>
    </row>
    <row r="14">
      <c r="A14" s="139"/>
      <c r="B14" t="s">
        <v>211</v>
      </c>
      <c r="D14" s="19"/>
      <c r="E14" s="12">
        <v>310.75</v>
      </c>
      <c r="F14" s="12">
        <v>310.75</v>
      </c>
      <c r="G14" s="106">
        <v>310.75</v>
      </c>
      <c r="H14" s="106">
        <v>310.75</v>
      </c>
      <c r="I14" s="106">
        <v>310.75</v>
      </c>
    </row>
    <row r="15">
      <c r="A15" s="139" t="s">
        <v>212</v>
      </c>
      <c r="D15" s="19"/>
      <c r="E15" s="12"/>
      <c r="F15" s="12"/>
      <c r="G15" s="106"/>
      <c r="H15" s="106"/>
      <c r="I15" s="106"/>
    </row>
    <row r="16">
      <c r="A16" s="139"/>
      <c r="B16" t="s">
        <v>213</v>
      </c>
      <c r="D16" s="19"/>
      <c r="E16" s="12">
        <v>750.0</v>
      </c>
      <c r="F16" s="12">
        <v>500.0</v>
      </c>
      <c r="G16" s="106">
        <v>500.0</v>
      </c>
      <c r="H16" s="106">
        <v>500.0</v>
      </c>
      <c r="I16" s="106">
        <v>500.0</v>
      </c>
    </row>
    <row r="17">
      <c r="A17" s="139"/>
      <c r="B17" t="s">
        <v>214</v>
      </c>
      <c r="D17" s="19"/>
      <c r="E17" s="12">
        <v>2000.0</v>
      </c>
      <c r="F17" s="12">
        <v>2500.0</v>
      </c>
      <c r="G17" s="106">
        <v>2500.0</v>
      </c>
      <c r="H17" s="106">
        <v>2500.0</v>
      </c>
      <c r="I17" s="106">
        <v>2500.0</v>
      </c>
    </row>
    <row r="18">
      <c r="A18" s="35" t="s">
        <v>215</v>
      </c>
      <c r="D18" s="19"/>
      <c r="E18" s="12">
        <v>18555.0</v>
      </c>
      <c r="F18" s="12">
        <v>13669.74</v>
      </c>
      <c r="G18" s="106">
        <v>15640.0</v>
      </c>
      <c r="H18" s="106">
        <v>15640.0</v>
      </c>
      <c r="I18" s="106">
        <v>16987.0</v>
      </c>
    </row>
    <row r="19">
      <c r="A19" s="35" t="s">
        <v>216</v>
      </c>
      <c r="D19" s="19"/>
      <c r="E19" s="48">
        <v>4854.0</v>
      </c>
      <c r="F19" s="48">
        <v>8488.23</v>
      </c>
      <c r="G19" s="115">
        <v>9712.0</v>
      </c>
      <c r="H19" s="115">
        <v>9712.0</v>
      </c>
      <c r="I19" s="115">
        <v>10975.0</v>
      </c>
    </row>
    <row r="20">
      <c r="A20" s="140" t="s">
        <v>217</v>
      </c>
      <c r="B20" s="74"/>
      <c r="C20" s="74"/>
      <c r="D20" s="74"/>
      <c r="E20" s="76">
        <f t="shared" ref="E20:I20" si="1">SUM(E3:E19)</f>
        <v>85829.71</v>
      </c>
      <c r="F20" s="76">
        <f t="shared" si="1"/>
        <v>78432.72</v>
      </c>
      <c r="G20" s="76">
        <f t="shared" si="1"/>
        <v>79609.35</v>
      </c>
      <c r="H20" s="76">
        <f t="shared" si="1"/>
        <v>85074.75</v>
      </c>
      <c r="I20" s="76">
        <f t="shared" si="1"/>
        <v>82836.75</v>
      </c>
    </row>
    <row r="21" ht="15.75" customHeight="1">
      <c r="E21" s="12"/>
    </row>
    <row r="22" ht="15.75" customHeight="1">
      <c r="E22" s="12"/>
    </row>
    <row r="23" ht="15.75" customHeight="1">
      <c r="E23" s="12"/>
    </row>
    <row r="24" ht="15.75" customHeight="1">
      <c r="E24" s="12"/>
    </row>
    <row r="25" ht="15.75" customHeight="1">
      <c r="E25" s="12"/>
    </row>
    <row r="26" ht="15.75" customHeight="1">
      <c r="E26" s="12"/>
    </row>
    <row r="27" ht="15.75" customHeight="1">
      <c r="E27" s="12"/>
    </row>
    <row r="28" ht="15.75" customHeight="1">
      <c r="E28" s="12"/>
    </row>
    <row r="29" ht="15.75" customHeight="1">
      <c r="E29" s="12"/>
    </row>
    <row r="30" ht="15.75" customHeight="1">
      <c r="E30" s="12"/>
    </row>
    <row r="31" ht="15.75" customHeight="1">
      <c r="E31" s="12"/>
    </row>
    <row r="32" ht="15.75" customHeight="1">
      <c r="E32" s="12"/>
    </row>
    <row r="33" ht="15.75" customHeight="1">
      <c r="E33" s="12"/>
    </row>
    <row r="34" ht="15.75" customHeight="1">
      <c r="E34" s="12"/>
    </row>
    <row r="35" ht="15.75" customHeight="1">
      <c r="E35" s="12"/>
    </row>
    <row r="36" ht="15.75" customHeight="1">
      <c r="E36" s="12"/>
    </row>
    <row r="37" ht="15.75" customHeight="1">
      <c r="E37" s="12"/>
    </row>
    <row r="38" ht="15.75" customHeight="1">
      <c r="E38" s="12"/>
    </row>
    <row r="39" ht="15.75" customHeight="1">
      <c r="E39" s="12"/>
    </row>
    <row r="40" ht="15.75" customHeight="1">
      <c r="E40" s="12"/>
    </row>
    <row r="41" ht="15.75" customHeight="1">
      <c r="E41" s="12"/>
    </row>
    <row r="42" ht="15.75" customHeight="1">
      <c r="E42" s="12"/>
    </row>
    <row r="43" ht="15.75" customHeight="1">
      <c r="E43" s="12"/>
    </row>
    <row r="44" ht="15.75" customHeight="1">
      <c r="E44" s="12"/>
    </row>
    <row r="45" ht="15.75" customHeight="1">
      <c r="E45" s="12"/>
    </row>
    <row r="46" ht="15.75" customHeight="1">
      <c r="E46" s="12"/>
    </row>
    <row r="47" ht="15.75" customHeight="1">
      <c r="E47" s="12"/>
    </row>
    <row r="48" ht="15.75" customHeight="1">
      <c r="E48" s="12"/>
    </row>
    <row r="49" ht="15.75" customHeight="1">
      <c r="E49" s="12"/>
    </row>
    <row r="50" ht="15.75" customHeight="1">
      <c r="E50" s="12"/>
    </row>
    <row r="51" ht="15.75" customHeight="1">
      <c r="E51" s="12"/>
    </row>
    <row r="52" ht="15.75" customHeight="1">
      <c r="E52" s="12"/>
    </row>
    <row r="53" ht="15.75" customHeight="1">
      <c r="E53" s="12"/>
    </row>
    <row r="54" ht="15.75" customHeight="1">
      <c r="E54" s="12"/>
    </row>
    <row r="55" ht="15.75" customHeight="1">
      <c r="E55" s="12"/>
    </row>
    <row r="56" ht="15.75" customHeight="1">
      <c r="E56" s="12"/>
    </row>
    <row r="57" ht="15.75" customHeight="1">
      <c r="E57" s="12"/>
    </row>
    <row r="58" ht="15.75" customHeight="1">
      <c r="E58" s="12"/>
    </row>
    <row r="59" ht="15.75" customHeight="1">
      <c r="E59" s="12"/>
    </row>
    <row r="60" ht="15.75" customHeight="1">
      <c r="E60" s="12"/>
    </row>
    <row r="61" ht="15.75" customHeight="1">
      <c r="E61" s="12"/>
    </row>
    <row r="62" ht="15.75" customHeight="1">
      <c r="E62" s="12"/>
    </row>
    <row r="63" ht="15.75" customHeight="1">
      <c r="E63" s="12"/>
    </row>
    <row r="64" ht="15.75" customHeight="1">
      <c r="E64" s="12"/>
    </row>
    <row r="65" ht="15.75" customHeight="1">
      <c r="E65" s="12"/>
    </row>
    <row r="66" ht="15.75" customHeight="1">
      <c r="E66" s="12"/>
    </row>
    <row r="67" ht="15.75" customHeight="1">
      <c r="E67" s="12"/>
    </row>
    <row r="68" ht="15.75" customHeight="1">
      <c r="E68" s="12"/>
    </row>
    <row r="69" ht="15.75" customHeight="1">
      <c r="E69" s="12"/>
    </row>
    <row r="70" ht="15.75" customHeight="1">
      <c r="E70" s="12"/>
    </row>
    <row r="71" ht="15.75" customHeight="1">
      <c r="E71" s="12"/>
    </row>
    <row r="72" ht="15.75" customHeight="1">
      <c r="E72" s="12"/>
    </row>
    <row r="73" ht="15.75" customHeight="1">
      <c r="E73" s="12"/>
    </row>
    <row r="74" ht="15.75" customHeight="1">
      <c r="E74" s="12"/>
    </row>
    <row r="75" ht="15.75" customHeight="1">
      <c r="E75" s="12"/>
    </row>
    <row r="76" ht="15.75" customHeight="1">
      <c r="E76" s="12"/>
    </row>
    <row r="77" ht="15.75" customHeight="1">
      <c r="E77" s="12"/>
    </row>
    <row r="78" ht="15.75" customHeight="1">
      <c r="E78" s="12"/>
    </row>
    <row r="79" ht="15.75" customHeight="1">
      <c r="E79" s="12"/>
    </row>
    <row r="80" ht="15.75" customHeight="1">
      <c r="E80" s="12"/>
    </row>
    <row r="81" ht="15.75" customHeight="1">
      <c r="E81" s="12"/>
    </row>
    <row r="82" ht="15.75" customHeight="1">
      <c r="E82" s="12"/>
    </row>
    <row r="83" ht="15.75" customHeight="1">
      <c r="E83" s="12"/>
    </row>
    <row r="84" ht="15.75" customHeight="1">
      <c r="E84" s="12"/>
    </row>
    <row r="85" ht="15.75" customHeight="1">
      <c r="E85" s="12"/>
    </row>
    <row r="86" ht="15.75" customHeight="1">
      <c r="E86" s="12"/>
    </row>
    <row r="87" ht="15.75" customHeight="1">
      <c r="E87" s="12"/>
    </row>
    <row r="88" ht="15.75" customHeight="1">
      <c r="E88" s="12"/>
    </row>
    <row r="89" ht="15.75" customHeight="1">
      <c r="E89" s="12"/>
    </row>
    <row r="90" ht="15.75" customHeight="1">
      <c r="E90" s="12"/>
    </row>
    <row r="91" ht="15.75" customHeight="1">
      <c r="E91" s="12"/>
    </row>
    <row r="92" ht="15.75" customHeight="1">
      <c r="E92" s="12"/>
    </row>
    <row r="93" ht="15.75" customHeight="1">
      <c r="E93" s="12"/>
    </row>
    <row r="94" ht="15.75" customHeight="1">
      <c r="E94" s="12"/>
    </row>
    <row r="95" ht="15.75" customHeight="1">
      <c r="E95" s="12"/>
    </row>
    <row r="96" ht="15.75" customHeight="1">
      <c r="E96" s="12"/>
    </row>
    <row r="97" ht="15.75" customHeight="1">
      <c r="E97" s="12"/>
    </row>
    <row r="98" ht="15.75" customHeight="1">
      <c r="E98" s="12"/>
    </row>
    <row r="99" ht="15.75" customHeight="1">
      <c r="E99" s="12"/>
    </row>
    <row r="100" ht="15.75" customHeight="1">
      <c r="E100" s="12"/>
    </row>
    <row r="101" ht="15.75" customHeight="1">
      <c r="E101" s="12"/>
    </row>
    <row r="102" ht="15.75" customHeight="1">
      <c r="E102" s="12"/>
    </row>
    <row r="103" ht="15.75" customHeight="1">
      <c r="E103" s="12"/>
    </row>
    <row r="104" ht="15.75" customHeight="1">
      <c r="E104" s="12"/>
    </row>
    <row r="105" ht="15.75" customHeight="1">
      <c r="E105" s="12"/>
    </row>
    <row r="106" ht="15.75" customHeight="1">
      <c r="E106" s="12"/>
    </row>
    <row r="107" ht="15.75" customHeight="1">
      <c r="E107" s="12"/>
    </row>
    <row r="108" ht="15.75" customHeight="1">
      <c r="E108" s="12"/>
    </row>
    <row r="109" ht="15.75" customHeight="1">
      <c r="E109" s="12"/>
    </row>
    <row r="110" ht="15.75" customHeight="1">
      <c r="E110" s="12"/>
    </row>
    <row r="111" ht="15.75" customHeight="1">
      <c r="E111" s="12"/>
    </row>
    <row r="112" ht="15.75" customHeight="1">
      <c r="E112" s="12"/>
    </row>
    <row r="113" ht="15.75" customHeight="1">
      <c r="E113" s="12"/>
    </row>
    <row r="114" ht="15.75" customHeight="1">
      <c r="E114" s="12"/>
    </row>
    <row r="115" ht="15.75" customHeight="1">
      <c r="E115" s="12"/>
    </row>
    <row r="116" ht="15.75" customHeight="1">
      <c r="E116" s="12"/>
    </row>
    <row r="117" ht="15.75" customHeight="1">
      <c r="E117" s="12"/>
    </row>
    <row r="118" ht="15.75" customHeight="1">
      <c r="E118" s="12"/>
    </row>
    <row r="119" ht="15.75" customHeight="1">
      <c r="E119" s="12"/>
    </row>
    <row r="120" ht="15.75" customHeight="1">
      <c r="E120" s="12"/>
    </row>
    <row r="121" ht="15.75" customHeight="1">
      <c r="E121" s="12"/>
    </row>
    <row r="122" ht="15.75" customHeight="1">
      <c r="E122" s="12"/>
    </row>
    <row r="123" ht="15.75" customHeight="1">
      <c r="E123" s="12"/>
    </row>
    <row r="124" ht="15.75" customHeight="1">
      <c r="E124" s="12"/>
    </row>
    <row r="125" ht="15.75" customHeight="1">
      <c r="E125" s="12"/>
    </row>
    <row r="126" ht="15.75" customHeight="1">
      <c r="E126" s="12"/>
    </row>
    <row r="127" ht="15.75" customHeight="1">
      <c r="E127" s="12"/>
    </row>
    <row r="128" ht="15.75" customHeight="1">
      <c r="E128" s="12"/>
    </row>
    <row r="129" ht="15.75" customHeight="1">
      <c r="E129" s="12"/>
    </row>
    <row r="130" ht="15.75" customHeight="1">
      <c r="E130" s="12"/>
    </row>
    <row r="131" ht="15.75" customHeight="1">
      <c r="E131" s="12"/>
    </row>
    <row r="132" ht="15.75" customHeight="1">
      <c r="E132" s="12"/>
    </row>
    <row r="133" ht="15.75" customHeight="1">
      <c r="E133" s="12"/>
    </row>
    <row r="134" ht="15.75" customHeight="1">
      <c r="E134" s="12"/>
    </row>
    <row r="135" ht="15.75" customHeight="1">
      <c r="E135" s="12"/>
    </row>
    <row r="136" ht="15.75" customHeight="1">
      <c r="E136" s="12"/>
    </row>
    <row r="137" ht="15.75" customHeight="1">
      <c r="E137" s="12"/>
    </row>
    <row r="138" ht="15.75" customHeight="1">
      <c r="E138" s="12"/>
    </row>
    <row r="139" ht="15.75" customHeight="1">
      <c r="E139" s="12"/>
    </row>
    <row r="140" ht="15.75" customHeight="1">
      <c r="E140" s="12"/>
    </row>
    <row r="141" ht="15.75" customHeight="1">
      <c r="E141" s="12"/>
    </row>
    <row r="142" ht="15.75" customHeight="1">
      <c r="E142" s="12"/>
    </row>
    <row r="143" ht="15.75" customHeight="1">
      <c r="E143" s="12"/>
    </row>
    <row r="144" ht="15.75" customHeight="1">
      <c r="E144" s="12"/>
    </row>
    <row r="145" ht="15.75" customHeight="1">
      <c r="E145" s="12"/>
    </row>
    <row r="146" ht="15.75" customHeight="1">
      <c r="E146" s="12"/>
    </row>
    <row r="147" ht="15.75" customHeight="1">
      <c r="E147" s="12"/>
    </row>
    <row r="148" ht="15.75" customHeight="1">
      <c r="E148" s="12"/>
    </row>
    <row r="149" ht="15.75" customHeight="1">
      <c r="E149" s="12"/>
    </row>
    <row r="150" ht="15.75" customHeight="1">
      <c r="E150" s="12"/>
    </row>
    <row r="151" ht="15.75" customHeight="1">
      <c r="E151" s="12"/>
    </row>
    <row r="152" ht="15.75" customHeight="1">
      <c r="E152" s="12"/>
    </row>
    <row r="153" ht="15.75" customHeight="1">
      <c r="E153" s="12"/>
    </row>
    <row r="154" ht="15.75" customHeight="1">
      <c r="E154" s="12"/>
    </row>
    <row r="155" ht="15.75" customHeight="1">
      <c r="E155" s="12"/>
    </row>
    <row r="156" ht="15.75" customHeight="1">
      <c r="E156" s="12"/>
    </row>
    <row r="157" ht="15.75" customHeight="1">
      <c r="E157" s="12"/>
    </row>
    <row r="158" ht="15.75" customHeight="1">
      <c r="E158" s="12"/>
    </row>
    <row r="159" ht="15.75" customHeight="1">
      <c r="E159" s="12"/>
    </row>
    <row r="160" ht="15.75" customHeight="1">
      <c r="E160" s="12"/>
    </row>
    <row r="161" ht="15.75" customHeight="1">
      <c r="E161" s="12"/>
    </row>
    <row r="162" ht="15.75" customHeight="1">
      <c r="E162" s="12"/>
    </row>
    <row r="163" ht="15.75" customHeight="1">
      <c r="E163" s="12"/>
    </row>
    <row r="164" ht="15.75" customHeight="1">
      <c r="E164" s="12"/>
    </row>
    <row r="165" ht="15.75" customHeight="1">
      <c r="E165" s="12"/>
    </row>
    <row r="166" ht="15.75" customHeight="1">
      <c r="E166" s="12"/>
    </row>
    <row r="167" ht="15.75" customHeight="1">
      <c r="E167" s="12"/>
    </row>
    <row r="168" ht="15.75" customHeight="1">
      <c r="E168" s="12"/>
    </row>
    <row r="169" ht="15.75" customHeight="1">
      <c r="E169" s="12"/>
    </row>
    <row r="170" ht="15.75" customHeight="1">
      <c r="E170" s="12"/>
    </row>
    <row r="171" ht="15.75" customHeight="1">
      <c r="E171" s="12"/>
    </row>
    <row r="172" ht="15.75" customHeight="1">
      <c r="E172" s="12"/>
    </row>
    <row r="173" ht="15.75" customHeight="1">
      <c r="E173" s="12"/>
    </row>
    <row r="174" ht="15.75" customHeight="1">
      <c r="E174" s="12"/>
    </row>
    <row r="175" ht="15.75" customHeight="1">
      <c r="E175" s="12"/>
    </row>
    <row r="176" ht="15.75" customHeight="1">
      <c r="E176" s="12"/>
    </row>
    <row r="177" ht="15.75" customHeight="1">
      <c r="E177" s="12"/>
    </row>
    <row r="178" ht="15.75" customHeight="1">
      <c r="E178" s="12"/>
    </row>
    <row r="179" ht="15.75" customHeight="1">
      <c r="E179" s="12"/>
    </row>
    <row r="180" ht="15.75" customHeight="1">
      <c r="E180" s="12"/>
    </row>
    <row r="181" ht="15.75" customHeight="1">
      <c r="E181" s="12"/>
    </row>
    <row r="182" ht="15.75" customHeight="1">
      <c r="E182" s="12"/>
    </row>
    <row r="183" ht="15.75" customHeight="1">
      <c r="E183" s="12"/>
    </row>
    <row r="184" ht="15.75" customHeight="1">
      <c r="E184" s="12"/>
    </row>
    <row r="185" ht="15.75" customHeight="1">
      <c r="E185" s="12"/>
    </row>
    <row r="186" ht="15.75" customHeight="1">
      <c r="E186" s="12"/>
    </row>
    <row r="187" ht="15.75" customHeight="1">
      <c r="E187" s="12"/>
    </row>
    <row r="188" ht="15.75" customHeight="1">
      <c r="E188" s="12"/>
    </row>
    <row r="189" ht="15.75" customHeight="1">
      <c r="E189" s="12"/>
    </row>
    <row r="190" ht="15.75" customHeight="1">
      <c r="E190" s="12"/>
    </row>
    <row r="191" ht="15.75" customHeight="1">
      <c r="E191" s="12"/>
    </row>
    <row r="192" ht="15.75" customHeight="1">
      <c r="E192" s="12"/>
    </row>
    <row r="193" ht="15.75" customHeight="1">
      <c r="E193" s="12"/>
    </row>
    <row r="194" ht="15.75" customHeight="1">
      <c r="E194" s="12"/>
    </row>
    <row r="195" ht="15.75" customHeight="1">
      <c r="E195" s="12"/>
    </row>
    <row r="196" ht="15.75" customHeight="1">
      <c r="E196" s="12"/>
    </row>
    <row r="197" ht="15.75" customHeight="1">
      <c r="E197" s="12"/>
    </row>
    <row r="198" ht="15.75" customHeight="1">
      <c r="E198" s="12"/>
    </row>
    <row r="199" ht="15.75" customHeight="1">
      <c r="E199" s="12"/>
    </row>
    <row r="200" ht="15.75" customHeight="1">
      <c r="E200" s="12"/>
    </row>
    <row r="201" ht="15.75" customHeight="1">
      <c r="E201" s="12"/>
    </row>
    <row r="202" ht="15.75" customHeight="1">
      <c r="E202" s="12"/>
    </row>
    <row r="203" ht="15.75" customHeight="1">
      <c r="E203" s="12"/>
    </row>
    <row r="204" ht="15.75" customHeight="1">
      <c r="E204" s="12"/>
    </row>
    <row r="205" ht="15.75" customHeight="1">
      <c r="E205" s="12"/>
    </row>
    <row r="206" ht="15.75" customHeight="1">
      <c r="E206" s="12"/>
    </row>
    <row r="207" ht="15.75" customHeight="1">
      <c r="E207" s="12"/>
    </row>
    <row r="208" ht="15.75" customHeight="1">
      <c r="E208" s="12"/>
    </row>
    <row r="209" ht="15.75" customHeight="1">
      <c r="E209" s="12"/>
    </row>
    <row r="210" ht="15.75" customHeight="1">
      <c r="E210" s="12"/>
    </row>
    <row r="211" ht="15.75" customHeight="1">
      <c r="E211" s="12"/>
    </row>
    <row r="212" ht="15.75" customHeight="1">
      <c r="E212" s="12"/>
    </row>
    <row r="213" ht="15.75" customHeight="1">
      <c r="E213" s="12"/>
    </row>
    <row r="214" ht="15.75" customHeight="1">
      <c r="E214" s="12"/>
    </row>
    <row r="215" ht="15.75" customHeight="1">
      <c r="E215" s="12"/>
    </row>
    <row r="216" ht="15.75" customHeight="1">
      <c r="E216" s="12"/>
    </row>
    <row r="217" ht="15.75" customHeight="1">
      <c r="E217" s="12"/>
    </row>
    <row r="218" ht="15.75" customHeight="1">
      <c r="E218" s="12"/>
    </row>
    <row r="219" ht="15.75" customHeight="1">
      <c r="E219" s="12"/>
    </row>
    <row r="220" ht="15.75" customHeight="1">
      <c r="E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0.29"/>
    <col customWidth="1" min="3" max="3" width="7.86"/>
    <col customWidth="1" min="4" max="4" width="15.14"/>
    <col customWidth="1" min="5" max="6" width="16.0"/>
    <col customWidth="1" min="7" max="7" width="16.57"/>
    <col customWidth="1" min="8" max="8" width="17.29"/>
  </cols>
  <sheetData>
    <row r="1">
      <c r="A1" s="1" t="s">
        <v>199</v>
      </c>
      <c r="B1" s="89"/>
      <c r="C1" s="110" t="s">
        <v>200</v>
      </c>
      <c r="D1" s="108" t="s">
        <v>177</v>
      </c>
      <c r="E1" s="110" t="s">
        <v>5</v>
      </c>
      <c r="F1" s="110" t="s">
        <v>7</v>
      </c>
      <c r="G1" s="110" t="s">
        <v>8</v>
      </c>
      <c r="H1" s="110" t="s">
        <v>9</v>
      </c>
    </row>
    <row r="2">
      <c r="A2" t="s">
        <v>218</v>
      </c>
      <c r="C2" s="19"/>
      <c r="D2" s="12">
        <v>4500.0</v>
      </c>
      <c r="E2" s="12">
        <v>4500.0</v>
      </c>
      <c r="F2" s="106">
        <v>4500.0</v>
      </c>
      <c r="G2" s="106">
        <v>4500.0</v>
      </c>
      <c r="H2" s="106">
        <v>4500.0</v>
      </c>
    </row>
    <row r="3">
      <c r="A3" t="s">
        <v>219</v>
      </c>
      <c r="C3" s="19"/>
      <c r="D3" s="12">
        <v>0.0</v>
      </c>
      <c r="E3" s="106">
        <v>1000.0</v>
      </c>
      <c r="F3" s="106">
        <v>0.0</v>
      </c>
      <c r="G3" s="106">
        <v>0.0</v>
      </c>
      <c r="H3" s="106">
        <v>0.0</v>
      </c>
    </row>
    <row r="4">
      <c r="A4" t="s">
        <v>220</v>
      </c>
      <c r="C4" s="19"/>
      <c r="D4" s="12">
        <v>3000.0</v>
      </c>
      <c r="E4" s="106">
        <v>2500.0</v>
      </c>
      <c r="F4" s="106">
        <v>2500.0</v>
      </c>
      <c r="G4" s="106">
        <v>2500.0</v>
      </c>
      <c r="H4" s="106">
        <v>2500.0</v>
      </c>
    </row>
    <row r="5">
      <c r="A5" s="35" t="s">
        <v>221</v>
      </c>
      <c r="B5" s="35"/>
      <c r="C5" s="132"/>
      <c r="D5" s="59">
        <v>6500.0</v>
      </c>
      <c r="E5" s="46">
        <v>0.0</v>
      </c>
      <c r="F5" s="46">
        <v>0.0</v>
      </c>
      <c r="G5" s="46">
        <v>0.0</v>
      </c>
      <c r="H5" s="46">
        <v>0.0</v>
      </c>
    </row>
    <row r="6">
      <c r="A6" s="35" t="s">
        <v>222</v>
      </c>
      <c r="B6" s="35"/>
      <c r="C6" s="132"/>
      <c r="D6" s="59">
        <v>1944.0</v>
      </c>
      <c r="E6" s="46">
        <v>1944.0</v>
      </c>
      <c r="F6" s="46">
        <v>1944.0</v>
      </c>
      <c r="G6" s="46">
        <v>1944.0</v>
      </c>
      <c r="H6" s="46">
        <v>1944.0</v>
      </c>
    </row>
    <row r="7">
      <c r="A7" s="35" t="s">
        <v>223</v>
      </c>
      <c r="B7" s="35"/>
      <c r="C7" s="132"/>
      <c r="D7" s="59">
        <v>1000.0</v>
      </c>
      <c r="E7" s="46">
        <v>1000.0</v>
      </c>
      <c r="F7" s="46">
        <v>1000.0</v>
      </c>
      <c r="G7" s="46">
        <v>1000.0</v>
      </c>
      <c r="H7" s="46">
        <v>1000.0</v>
      </c>
    </row>
    <row r="8">
      <c r="A8" s="35" t="s">
        <v>224</v>
      </c>
      <c r="B8" s="35"/>
      <c r="C8" s="132"/>
      <c r="D8" s="59">
        <v>2000.0</v>
      </c>
      <c r="E8" s="46">
        <v>2000.0</v>
      </c>
      <c r="F8" s="106">
        <v>1000.0</v>
      </c>
      <c r="G8" s="106">
        <v>1000.0</v>
      </c>
      <c r="H8" s="106">
        <v>1000.0</v>
      </c>
    </row>
    <row r="9">
      <c r="A9" s="35" t="s">
        <v>225</v>
      </c>
      <c r="B9" s="35"/>
      <c r="C9" s="132"/>
      <c r="D9" s="59">
        <v>0.0</v>
      </c>
      <c r="E9" s="46">
        <v>0.0</v>
      </c>
      <c r="F9" s="46">
        <v>0.0</v>
      </c>
      <c r="G9" s="46">
        <v>0.0</v>
      </c>
      <c r="H9" s="46">
        <v>0.0</v>
      </c>
    </row>
    <row r="10">
      <c r="A10" s="35" t="s">
        <v>226</v>
      </c>
      <c r="B10" s="35"/>
      <c r="C10" s="132"/>
      <c r="D10" s="59">
        <v>1200.0</v>
      </c>
      <c r="E10" s="46">
        <v>5000.0</v>
      </c>
      <c r="F10" s="46">
        <v>1200.0</v>
      </c>
      <c r="G10" s="46">
        <v>1200.0</v>
      </c>
      <c r="H10" s="46">
        <v>1200.0</v>
      </c>
    </row>
    <row r="11">
      <c r="A11" s="35" t="s">
        <v>227</v>
      </c>
      <c r="B11" s="35"/>
      <c r="C11" s="132"/>
      <c r="D11" s="59">
        <v>2000.0</v>
      </c>
      <c r="E11" s="46">
        <v>2000.0</v>
      </c>
      <c r="F11" s="46">
        <v>2000.0</v>
      </c>
      <c r="G11" s="46">
        <v>2000.0</v>
      </c>
      <c r="H11" s="46">
        <v>2000.0</v>
      </c>
    </row>
    <row r="12">
      <c r="A12" s="35" t="s">
        <v>228</v>
      </c>
      <c r="B12" s="35"/>
      <c r="C12" s="132"/>
      <c r="D12" s="59">
        <v>1285.0</v>
      </c>
      <c r="E12" s="46">
        <v>1600.0</v>
      </c>
      <c r="F12" s="46">
        <v>1600.0</v>
      </c>
      <c r="G12" s="46">
        <v>1600.0</v>
      </c>
      <c r="H12" s="46">
        <v>1600.0</v>
      </c>
    </row>
    <row r="13">
      <c r="A13" s="35" t="s">
        <v>229</v>
      </c>
      <c r="B13" s="35"/>
      <c r="C13" s="132"/>
      <c r="D13" s="59">
        <v>2000.0</v>
      </c>
      <c r="E13" s="46">
        <v>3000.0</v>
      </c>
      <c r="F13" s="46">
        <v>3000.0</v>
      </c>
      <c r="G13" s="46">
        <v>3000.0</v>
      </c>
      <c r="H13" s="46">
        <v>3000.0</v>
      </c>
    </row>
    <row r="14">
      <c r="A14" s="35" t="s">
        <v>230</v>
      </c>
      <c r="B14" s="35"/>
      <c r="C14" s="132"/>
      <c r="D14" s="59">
        <v>500.0</v>
      </c>
      <c r="E14" s="59">
        <v>500.0</v>
      </c>
      <c r="F14" s="46">
        <v>500.0</v>
      </c>
      <c r="G14" s="46">
        <v>500.0</v>
      </c>
      <c r="H14" s="46">
        <v>5000.0</v>
      </c>
      <c r="I14" s="26" t="s">
        <v>231</v>
      </c>
    </row>
    <row r="15">
      <c r="A15" s="35" t="s">
        <v>36</v>
      </c>
      <c r="B15" s="35"/>
      <c r="C15" s="132"/>
      <c r="D15" s="59"/>
      <c r="E15" s="59"/>
      <c r="F15" s="46">
        <v>0.0</v>
      </c>
      <c r="G15" s="46"/>
      <c r="H15" s="4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>
      <c r="A16" t="s">
        <v>232</v>
      </c>
      <c r="C16" s="19"/>
      <c r="D16" s="12">
        <v>4000.0</v>
      </c>
      <c r="E16" s="12">
        <v>4000.0</v>
      </c>
      <c r="F16" s="106">
        <v>2500.0</v>
      </c>
      <c r="G16" s="106">
        <v>2500.0</v>
      </c>
      <c r="H16" s="106">
        <v>2500.0</v>
      </c>
    </row>
    <row r="17">
      <c r="A17" s="73" t="s">
        <v>205</v>
      </c>
      <c r="B17" s="74"/>
      <c r="C17" s="141"/>
      <c r="D17" s="76">
        <f t="shared" ref="D17:H17" si="1">SUM(D2:D16)</f>
        <v>29929</v>
      </c>
      <c r="E17" s="76">
        <f t="shared" si="1"/>
        <v>29044</v>
      </c>
      <c r="F17" s="76">
        <f t="shared" si="1"/>
        <v>21744</v>
      </c>
      <c r="G17" s="76">
        <f t="shared" si="1"/>
        <v>21744</v>
      </c>
      <c r="H17" s="76">
        <f t="shared" si="1"/>
        <v>26244</v>
      </c>
    </row>
    <row r="18">
      <c r="C18" s="19"/>
      <c r="D18" s="12"/>
    </row>
    <row r="19">
      <c r="C19" s="19"/>
      <c r="D19" s="12"/>
    </row>
    <row r="20">
      <c r="C20" s="19"/>
      <c r="D20" s="12"/>
    </row>
    <row r="21" ht="15.75" customHeight="1">
      <c r="C21" s="19"/>
      <c r="D21" s="12"/>
    </row>
    <row r="22" ht="15.75" customHeight="1">
      <c r="C22" s="19"/>
      <c r="D22" s="12"/>
    </row>
    <row r="23" ht="15.75" customHeight="1">
      <c r="C23" s="19"/>
      <c r="D23" s="12"/>
    </row>
    <row r="24" ht="15.75" customHeight="1">
      <c r="C24" s="19"/>
      <c r="D24" s="12"/>
    </row>
    <row r="25" ht="15.75" customHeight="1">
      <c r="C25" s="19"/>
      <c r="D25" s="12"/>
    </row>
    <row r="26" ht="15.75" customHeight="1">
      <c r="C26" s="19"/>
      <c r="D26" s="12"/>
    </row>
    <row r="27" ht="15.75" customHeight="1">
      <c r="C27" s="19"/>
      <c r="D27" s="12"/>
    </row>
    <row r="28" ht="15.75" customHeight="1">
      <c r="C28" s="19"/>
      <c r="D28" s="12"/>
    </row>
    <row r="29" ht="15.75" customHeight="1">
      <c r="C29" s="19"/>
      <c r="D29" s="12"/>
    </row>
    <row r="30" ht="15.75" customHeight="1">
      <c r="C30" s="19"/>
      <c r="D30" s="12"/>
    </row>
    <row r="31" ht="15.75" customHeight="1">
      <c r="C31" s="19"/>
      <c r="D31" s="12"/>
    </row>
    <row r="32" ht="15.75" customHeight="1">
      <c r="C32" s="19"/>
      <c r="D32" s="12"/>
    </row>
    <row r="33" ht="15.75" customHeight="1">
      <c r="C33" s="19"/>
      <c r="D33" s="12"/>
    </row>
    <row r="34" ht="15.75" customHeight="1">
      <c r="C34" s="19"/>
      <c r="D34" s="12"/>
    </row>
    <row r="35" ht="15.75" customHeight="1">
      <c r="C35" s="19"/>
      <c r="D35" s="12"/>
    </row>
    <row r="36" ht="15.75" customHeight="1">
      <c r="C36" s="19"/>
      <c r="D36" s="12"/>
    </row>
    <row r="37" ht="15.75" customHeight="1">
      <c r="C37" s="19"/>
      <c r="D37" s="12"/>
    </row>
    <row r="38" ht="15.75" customHeight="1">
      <c r="C38" s="19"/>
      <c r="D38" s="12"/>
    </row>
    <row r="39" ht="15.75" customHeight="1">
      <c r="C39" s="19"/>
      <c r="D39" s="12"/>
    </row>
    <row r="40" ht="15.75" customHeight="1">
      <c r="C40" s="19"/>
      <c r="D40" s="12"/>
    </row>
    <row r="41" ht="15.75" customHeight="1">
      <c r="C41" s="19"/>
      <c r="D41" s="12"/>
    </row>
    <row r="42" ht="15.75" customHeight="1">
      <c r="C42" s="19"/>
      <c r="D42" s="12"/>
    </row>
    <row r="43" ht="15.75" customHeight="1">
      <c r="C43" s="19"/>
      <c r="D43" s="12"/>
    </row>
    <row r="44" ht="15.75" customHeight="1">
      <c r="C44" s="19"/>
      <c r="D44" s="12"/>
    </row>
    <row r="45" ht="15.75" customHeight="1">
      <c r="C45" s="19"/>
      <c r="D45" s="12"/>
    </row>
    <row r="46" ht="15.75" customHeight="1">
      <c r="C46" s="19"/>
      <c r="D46" s="12"/>
    </row>
    <row r="47" ht="15.75" customHeight="1">
      <c r="C47" s="19"/>
      <c r="D47" s="12"/>
    </row>
    <row r="48" ht="15.75" customHeight="1">
      <c r="C48" s="19"/>
      <c r="D48" s="12"/>
    </row>
    <row r="49" ht="15.75" customHeight="1">
      <c r="C49" s="19"/>
      <c r="D49" s="12"/>
    </row>
    <row r="50" ht="15.75" customHeight="1">
      <c r="C50" s="19"/>
      <c r="D50" s="12"/>
    </row>
    <row r="51" ht="15.75" customHeight="1">
      <c r="C51" s="19"/>
      <c r="D51" s="12"/>
    </row>
    <row r="52" ht="15.75" customHeight="1">
      <c r="C52" s="19"/>
      <c r="D52" s="12"/>
    </row>
    <row r="53" ht="15.75" customHeight="1">
      <c r="C53" s="19"/>
      <c r="D53" s="12"/>
    </row>
    <row r="54" ht="15.75" customHeight="1">
      <c r="C54" s="19"/>
      <c r="D54" s="12"/>
    </row>
    <row r="55" ht="15.75" customHeight="1">
      <c r="C55" s="19"/>
      <c r="D55" s="12"/>
    </row>
    <row r="56" ht="15.75" customHeight="1">
      <c r="C56" s="19"/>
      <c r="D56" s="12"/>
    </row>
    <row r="57" ht="15.75" customHeight="1">
      <c r="C57" s="19"/>
      <c r="D57" s="12"/>
    </row>
    <row r="58" ht="15.75" customHeight="1">
      <c r="C58" s="19"/>
      <c r="D58" s="12"/>
    </row>
    <row r="59" ht="15.75" customHeight="1">
      <c r="C59" s="19"/>
      <c r="D59" s="12"/>
    </row>
    <row r="60" ht="15.75" customHeight="1">
      <c r="C60" s="19"/>
      <c r="D60" s="12"/>
    </row>
    <row r="61" ht="15.75" customHeight="1">
      <c r="C61" s="19"/>
      <c r="D61" s="12"/>
    </row>
    <row r="62" ht="15.75" customHeight="1">
      <c r="C62" s="19"/>
      <c r="D62" s="12"/>
    </row>
    <row r="63" ht="15.75" customHeight="1">
      <c r="C63" s="19"/>
      <c r="D63" s="12"/>
    </row>
    <row r="64" ht="15.75" customHeight="1">
      <c r="C64" s="19"/>
      <c r="D64" s="12"/>
    </row>
    <row r="65" ht="15.75" customHeight="1">
      <c r="C65" s="19"/>
      <c r="D65" s="12"/>
    </row>
    <row r="66" ht="15.75" customHeight="1">
      <c r="C66" s="19"/>
      <c r="D66" s="12"/>
    </row>
    <row r="67" ht="15.75" customHeight="1">
      <c r="C67" s="19"/>
      <c r="D67" s="12"/>
    </row>
    <row r="68" ht="15.75" customHeight="1">
      <c r="C68" s="19"/>
      <c r="D68" s="12"/>
    </row>
    <row r="69" ht="15.75" customHeight="1">
      <c r="C69" s="19"/>
      <c r="D69" s="12"/>
    </row>
    <row r="70" ht="15.75" customHeight="1">
      <c r="C70" s="19"/>
      <c r="D70" s="12"/>
    </row>
    <row r="71" ht="15.75" customHeight="1">
      <c r="C71" s="19"/>
      <c r="D71" s="12"/>
    </row>
    <row r="72" ht="15.75" customHeight="1">
      <c r="C72" s="19"/>
      <c r="D72" s="12"/>
    </row>
    <row r="73" ht="15.75" customHeight="1">
      <c r="C73" s="19"/>
      <c r="D73" s="12"/>
    </row>
    <row r="74" ht="15.75" customHeight="1">
      <c r="C74" s="19"/>
      <c r="D74" s="12"/>
    </row>
    <row r="75" ht="15.75" customHeight="1">
      <c r="C75" s="19"/>
      <c r="D75" s="12"/>
    </row>
    <row r="76" ht="15.75" customHeight="1">
      <c r="C76" s="19"/>
      <c r="D76" s="12"/>
    </row>
    <row r="77" ht="15.75" customHeight="1">
      <c r="C77" s="19"/>
      <c r="D77" s="12"/>
    </row>
    <row r="78" ht="15.75" customHeight="1">
      <c r="C78" s="19"/>
      <c r="D78" s="12"/>
    </row>
    <row r="79" ht="15.75" customHeight="1">
      <c r="C79" s="19"/>
      <c r="D79" s="12"/>
    </row>
    <row r="80" ht="15.75" customHeight="1">
      <c r="C80" s="19"/>
      <c r="D80" s="12"/>
    </row>
    <row r="81" ht="15.75" customHeight="1">
      <c r="C81" s="19"/>
      <c r="D81" s="12"/>
    </row>
    <row r="82" ht="15.75" customHeight="1">
      <c r="C82" s="19"/>
      <c r="D82" s="12"/>
    </row>
    <row r="83" ht="15.75" customHeight="1">
      <c r="C83" s="19"/>
      <c r="D83" s="12"/>
    </row>
    <row r="84" ht="15.75" customHeight="1">
      <c r="C84" s="19"/>
      <c r="D84" s="12"/>
    </row>
    <row r="85" ht="15.75" customHeight="1">
      <c r="C85" s="19"/>
      <c r="D85" s="12"/>
    </row>
    <row r="86" ht="15.75" customHeight="1">
      <c r="C86" s="19"/>
      <c r="D86" s="12"/>
    </row>
    <row r="87" ht="15.75" customHeight="1">
      <c r="C87" s="19"/>
      <c r="D87" s="12"/>
    </row>
    <row r="88" ht="15.75" customHeight="1">
      <c r="C88" s="19"/>
      <c r="D88" s="12"/>
    </row>
    <row r="89" ht="15.75" customHeight="1">
      <c r="C89" s="19"/>
      <c r="D89" s="12"/>
    </row>
    <row r="90" ht="15.75" customHeight="1">
      <c r="C90" s="19"/>
      <c r="D90" s="12"/>
    </row>
    <row r="91" ht="15.75" customHeight="1">
      <c r="C91" s="19"/>
      <c r="D91" s="12"/>
    </row>
    <row r="92" ht="15.75" customHeight="1">
      <c r="C92" s="19"/>
      <c r="D92" s="12"/>
    </row>
    <row r="93" ht="15.75" customHeight="1">
      <c r="C93" s="19"/>
      <c r="D93" s="12"/>
    </row>
    <row r="94" ht="15.75" customHeight="1">
      <c r="C94" s="19"/>
      <c r="D94" s="12"/>
    </row>
    <row r="95" ht="15.75" customHeight="1">
      <c r="C95" s="19"/>
      <c r="D95" s="12"/>
    </row>
    <row r="96" ht="15.75" customHeight="1">
      <c r="C96" s="19"/>
      <c r="D96" s="12"/>
    </row>
    <row r="97" ht="15.75" customHeight="1">
      <c r="C97" s="19"/>
      <c r="D97" s="12"/>
    </row>
    <row r="98" ht="15.75" customHeight="1">
      <c r="C98" s="19"/>
      <c r="D98" s="12"/>
    </row>
    <row r="99" ht="15.75" customHeight="1">
      <c r="C99" s="19"/>
      <c r="D99" s="12"/>
    </row>
    <row r="100" ht="15.75" customHeight="1">
      <c r="C100" s="19"/>
      <c r="D100" s="12"/>
    </row>
    <row r="101" ht="15.75" customHeight="1">
      <c r="C101" s="19"/>
      <c r="D101" s="12"/>
    </row>
    <row r="102" ht="15.75" customHeight="1">
      <c r="C102" s="19"/>
      <c r="D102" s="12"/>
    </row>
    <row r="103" ht="15.75" customHeight="1">
      <c r="C103" s="19"/>
      <c r="D103" s="12"/>
    </row>
    <row r="104" ht="15.75" customHeight="1">
      <c r="C104" s="19"/>
      <c r="D104" s="12"/>
    </row>
    <row r="105" ht="15.75" customHeight="1">
      <c r="C105" s="19"/>
      <c r="D105" s="12"/>
    </row>
    <row r="106" ht="15.75" customHeight="1">
      <c r="C106" s="19"/>
      <c r="D106" s="12"/>
    </row>
    <row r="107" ht="15.75" customHeight="1">
      <c r="C107" s="19"/>
      <c r="D107" s="12"/>
    </row>
    <row r="108" ht="15.75" customHeight="1">
      <c r="C108" s="19"/>
      <c r="D108" s="12"/>
    </row>
    <row r="109" ht="15.75" customHeight="1">
      <c r="C109" s="19"/>
      <c r="D109" s="12"/>
    </row>
    <row r="110" ht="15.75" customHeight="1">
      <c r="C110" s="19"/>
      <c r="D110" s="12"/>
    </row>
    <row r="111" ht="15.75" customHeight="1">
      <c r="C111" s="19"/>
      <c r="D111" s="12"/>
    </row>
    <row r="112" ht="15.75" customHeight="1">
      <c r="C112" s="19"/>
      <c r="D112" s="12"/>
    </row>
    <row r="113" ht="15.75" customHeight="1">
      <c r="C113" s="19"/>
      <c r="D113" s="12"/>
    </row>
    <row r="114" ht="15.75" customHeight="1">
      <c r="C114" s="19"/>
      <c r="D114" s="12"/>
    </row>
    <row r="115" ht="15.75" customHeight="1">
      <c r="C115" s="19"/>
      <c r="D115" s="12"/>
    </row>
    <row r="116" ht="15.75" customHeight="1">
      <c r="C116" s="19"/>
      <c r="D116" s="12"/>
    </row>
    <row r="117" ht="15.75" customHeight="1">
      <c r="C117" s="19"/>
      <c r="D117" s="12"/>
    </row>
    <row r="118" ht="15.75" customHeight="1">
      <c r="C118" s="19"/>
      <c r="D118" s="12"/>
    </row>
    <row r="119" ht="15.75" customHeight="1">
      <c r="C119" s="19"/>
      <c r="D119" s="12"/>
    </row>
    <row r="120" ht="15.75" customHeight="1">
      <c r="C120" s="19"/>
      <c r="D120" s="12"/>
    </row>
    <row r="121" ht="15.75" customHeight="1">
      <c r="C121" s="19"/>
      <c r="D121" s="12"/>
    </row>
    <row r="122" ht="15.75" customHeight="1">
      <c r="C122" s="19"/>
      <c r="D122" s="12"/>
    </row>
    <row r="123" ht="15.75" customHeight="1">
      <c r="C123" s="19"/>
      <c r="D123" s="12"/>
    </row>
    <row r="124" ht="15.75" customHeight="1">
      <c r="C124" s="19"/>
      <c r="D124" s="12"/>
    </row>
    <row r="125" ht="15.75" customHeight="1">
      <c r="C125" s="19"/>
      <c r="D125" s="12"/>
    </row>
    <row r="126" ht="15.75" customHeight="1">
      <c r="C126" s="19"/>
      <c r="D126" s="12"/>
    </row>
    <row r="127" ht="15.75" customHeight="1">
      <c r="C127" s="19"/>
      <c r="D127" s="12"/>
    </row>
    <row r="128" ht="15.75" customHeight="1">
      <c r="C128" s="19"/>
      <c r="D128" s="12"/>
    </row>
    <row r="129" ht="15.75" customHeight="1">
      <c r="C129" s="19"/>
      <c r="D129" s="12"/>
    </row>
    <row r="130" ht="15.75" customHeight="1">
      <c r="C130" s="19"/>
      <c r="D130" s="12"/>
    </row>
    <row r="131" ht="15.75" customHeight="1">
      <c r="C131" s="19"/>
      <c r="D131" s="12"/>
    </row>
    <row r="132" ht="15.75" customHeight="1">
      <c r="C132" s="19"/>
      <c r="D132" s="12"/>
    </row>
    <row r="133" ht="15.75" customHeight="1">
      <c r="C133" s="19"/>
      <c r="D133" s="12"/>
    </row>
    <row r="134" ht="15.75" customHeight="1">
      <c r="C134" s="19"/>
      <c r="D134" s="12"/>
    </row>
    <row r="135" ht="15.75" customHeight="1">
      <c r="C135" s="19"/>
      <c r="D135" s="12"/>
    </row>
    <row r="136" ht="15.75" customHeight="1">
      <c r="C136" s="19"/>
      <c r="D136" s="12"/>
    </row>
    <row r="137" ht="15.75" customHeight="1">
      <c r="C137" s="19"/>
      <c r="D137" s="12"/>
    </row>
    <row r="138" ht="15.75" customHeight="1">
      <c r="C138" s="19"/>
      <c r="D138" s="12"/>
    </row>
    <row r="139" ht="15.75" customHeight="1">
      <c r="C139" s="19"/>
      <c r="D139" s="12"/>
    </row>
    <row r="140" ht="15.75" customHeight="1">
      <c r="C140" s="19"/>
      <c r="D140" s="12"/>
    </row>
    <row r="141" ht="15.75" customHeight="1">
      <c r="C141" s="19"/>
      <c r="D141" s="12"/>
    </row>
    <row r="142" ht="15.75" customHeight="1">
      <c r="C142" s="19"/>
      <c r="D142" s="12"/>
    </row>
    <row r="143" ht="15.75" customHeight="1">
      <c r="C143" s="19"/>
      <c r="D143" s="12"/>
    </row>
    <row r="144" ht="15.75" customHeight="1">
      <c r="C144" s="19"/>
      <c r="D144" s="12"/>
    </row>
    <row r="145" ht="15.75" customHeight="1">
      <c r="C145" s="19"/>
      <c r="D145" s="12"/>
    </row>
    <row r="146" ht="15.75" customHeight="1">
      <c r="C146" s="19"/>
      <c r="D146" s="12"/>
    </row>
    <row r="147" ht="15.75" customHeight="1">
      <c r="C147" s="19"/>
      <c r="D147" s="12"/>
    </row>
    <row r="148" ht="15.75" customHeight="1">
      <c r="C148" s="19"/>
      <c r="D148" s="12"/>
    </row>
    <row r="149" ht="15.75" customHeight="1">
      <c r="C149" s="19"/>
      <c r="D149" s="12"/>
    </row>
    <row r="150" ht="15.75" customHeight="1">
      <c r="C150" s="19"/>
      <c r="D150" s="12"/>
    </row>
    <row r="151" ht="15.75" customHeight="1">
      <c r="C151" s="19"/>
      <c r="D151" s="12"/>
    </row>
    <row r="152" ht="15.75" customHeight="1">
      <c r="C152" s="19"/>
      <c r="D152" s="12"/>
    </row>
    <row r="153" ht="15.75" customHeight="1">
      <c r="C153" s="19"/>
      <c r="D153" s="12"/>
    </row>
    <row r="154" ht="15.75" customHeight="1">
      <c r="C154" s="19"/>
      <c r="D154" s="12"/>
    </row>
    <row r="155" ht="15.75" customHeight="1">
      <c r="C155" s="19"/>
      <c r="D155" s="12"/>
    </row>
    <row r="156" ht="15.75" customHeight="1">
      <c r="C156" s="19"/>
      <c r="D156" s="12"/>
    </row>
    <row r="157" ht="15.75" customHeight="1">
      <c r="C157" s="19"/>
      <c r="D157" s="12"/>
    </row>
    <row r="158" ht="15.75" customHeight="1">
      <c r="C158" s="19"/>
      <c r="D158" s="12"/>
    </row>
    <row r="159" ht="15.75" customHeight="1">
      <c r="C159" s="19"/>
      <c r="D159" s="12"/>
    </row>
    <row r="160" ht="15.75" customHeight="1">
      <c r="C160" s="19"/>
      <c r="D160" s="12"/>
    </row>
    <row r="161" ht="15.75" customHeight="1">
      <c r="C161" s="19"/>
      <c r="D161" s="12"/>
    </row>
    <row r="162" ht="15.75" customHeight="1">
      <c r="C162" s="19"/>
      <c r="D162" s="12"/>
    </row>
    <row r="163" ht="15.75" customHeight="1">
      <c r="C163" s="19"/>
      <c r="D163" s="12"/>
    </row>
    <row r="164" ht="15.75" customHeight="1">
      <c r="C164" s="19"/>
      <c r="D164" s="12"/>
    </row>
    <row r="165" ht="15.75" customHeight="1">
      <c r="C165" s="19"/>
      <c r="D165" s="12"/>
    </row>
    <row r="166" ht="15.75" customHeight="1">
      <c r="C166" s="19"/>
      <c r="D166" s="12"/>
    </row>
    <row r="167" ht="15.75" customHeight="1">
      <c r="C167" s="19"/>
      <c r="D167" s="12"/>
    </row>
    <row r="168" ht="15.75" customHeight="1">
      <c r="C168" s="19"/>
      <c r="D168" s="12"/>
    </row>
    <row r="169" ht="15.75" customHeight="1">
      <c r="C169" s="19"/>
      <c r="D169" s="12"/>
    </row>
    <row r="170" ht="15.75" customHeight="1">
      <c r="C170" s="19"/>
      <c r="D170" s="12"/>
    </row>
    <row r="171" ht="15.75" customHeight="1">
      <c r="C171" s="19"/>
      <c r="D171" s="12"/>
    </row>
    <row r="172" ht="15.75" customHeight="1">
      <c r="C172" s="19"/>
      <c r="D172" s="12"/>
    </row>
    <row r="173" ht="15.75" customHeight="1">
      <c r="C173" s="19"/>
      <c r="D173" s="12"/>
    </row>
    <row r="174" ht="15.75" customHeight="1">
      <c r="C174" s="19"/>
      <c r="D174" s="12"/>
    </row>
    <row r="175" ht="15.75" customHeight="1">
      <c r="C175" s="19"/>
      <c r="D175" s="12"/>
    </row>
    <row r="176" ht="15.75" customHeight="1">
      <c r="C176" s="19"/>
      <c r="D176" s="12"/>
    </row>
    <row r="177" ht="15.75" customHeight="1">
      <c r="C177" s="19"/>
      <c r="D177" s="12"/>
    </row>
    <row r="178" ht="15.75" customHeight="1">
      <c r="C178" s="19"/>
      <c r="D178" s="12"/>
    </row>
    <row r="179" ht="15.75" customHeight="1">
      <c r="C179" s="19"/>
      <c r="D179" s="12"/>
    </row>
    <row r="180" ht="15.75" customHeight="1">
      <c r="C180" s="19"/>
      <c r="D180" s="12"/>
    </row>
    <row r="181" ht="15.75" customHeight="1">
      <c r="C181" s="19"/>
      <c r="D181" s="12"/>
    </row>
    <row r="182" ht="15.75" customHeight="1">
      <c r="C182" s="19"/>
      <c r="D182" s="12"/>
    </row>
    <row r="183" ht="15.75" customHeight="1">
      <c r="C183" s="19"/>
      <c r="D183" s="12"/>
    </row>
    <row r="184" ht="15.75" customHeight="1">
      <c r="C184" s="19"/>
      <c r="D184" s="12"/>
    </row>
    <row r="185" ht="15.75" customHeight="1">
      <c r="C185" s="19"/>
      <c r="D185" s="12"/>
    </row>
    <row r="186" ht="15.75" customHeight="1">
      <c r="C186" s="19"/>
      <c r="D186" s="12"/>
    </row>
    <row r="187" ht="15.75" customHeight="1">
      <c r="C187" s="19"/>
      <c r="D187" s="12"/>
    </row>
    <row r="188" ht="15.75" customHeight="1">
      <c r="C188" s="19"/>
      <c r="D188" s="12"/>
    </row>
    <row r="189" ht="15.75" customHeight="1">
      <c r="C189" s="19"/>
      <c r="D189" s="12"/>
    </row>
    <row r="190" ht="15.75" customHeight="1">
      <c r="C190" s="19"/>
      <c r="D190" s="12"/>
    </row>
    <row r="191" ht="15.75" customHeight="1">
      <c r="C191" s="19"/>
      <c r="D191" s="12"/>
    </row>
    <row r="192" ht="15.75" customHeight="1">
      <c r="C192" s="19"/>
      <c r="D192" s="12"/>
    </row>
    <row r="193" ht="15.75" customHeight="1">
      <c r="C193" s="19"/>
      <c r="D193" s="12"/>
    </row>
    <row r="194" ht="15.75" customHeight="1">
      <c r="C194" s="19"/>
      <c r="D194" s="12"/>
    </row>
    <row r="195" ht="15.75" customHeight="1">
      <c r="C195" s="19"/>
      <c r="D195" s="12"/>
    </row>
    <row r="196" ht="15.75" customHeight="1">
      <c r="C196" s="19"/>
      <c r="D196" s="12"/>
    </row>
    <row r="197" ht="15.75" customHeight="1">
      <c r="C197" s="19"/>
      <c r="D197" s="12"/>
    </row>
    <row r="198" ht="15.75" customHeight="1">
      <c r="C198" s="19"/>
      <c r="D198" s="12"/>
    </row>
    <row r="199" ht="15.75" customHeight="1">
      <c r="C199" s="19"/>
      <c r="D199" s="12"/>
    </row>
    <row r="200" ht="15.75" customHeight="1">
      <c r="C200" s="19"/>
      <c r="D200" s="12"/>
    </row>
    <row r="201" ht="15.75" customHeight="1">
      <c r="C201" s="19"/>
      <c r="D201" s="12"/>
    </row>
    <row r="202" ht="15.75" customHeight="1">
      <c r="C202" s="19"/>
      <c r="D202" s="12"/>
    </row>
    <row r="203" ht="15.75" customHeight="1">
      <c r="C203" s="19"/>
      <c r="D203" s="12"/>
    </row>
    <row r="204" ht="15.75" customHeight="1">
      <c r="C204" s="19"/>
      <c r="D204" s="12"/>
    </row>
    <row r="205" ht="15.75" customHeight="1">
      <c r="C205" s="19"/>
      <c r="D205" s="12"/>
    </row>
    <row r="206" ht="15.75" customHeight="1">
      <c r="C206" s="19"/>
      <c r="D206" s="12"/>
    </row>
    <row r="207" ht="15.75" customHeight="1">
      <c r="C207" s="19"/>
      <c r="D207" s="12"/>
    </row>
    <row r="208" ht="15.75" customHeight="1">
      <c r="C208" s="19"/>
      <c r="D208" s="12"/>
    </row>
    <row r="209" ht="15.75" customHeight="1">
      <c r="C209" s="19"/>
      <c r="D209" s="12"/>
    </row>
    <row r="210" ht="15.75" customHeight="1">
      <c r="C210" s="19"/>
      <c r="D210" s="12"/>
    </row>
    <row r="211" ht="15.75" customHeight="1">
      <c r="C211" s="19"/>
      <c r="D211" s="12"/>
    </row>
    <row r="212" ht="15.75" customHeight="1">
      <c r="C212" s="19"/>
      <c r="D212" s="12"/>
    </row>
    <row r="213" ht="15.75" customHeight="1">
      <c r="C213" s="19"/>
      <c r="D213" s="12"/>
    </row>
    <row r="214" ht="15.75" customHeight="1">
      <c r="C214" s="19"/>
      <c r="D214" s="12"/>
    </row>
    <row r="215" ht="15.75" customHeight="1">
      <c r="C215" s="19"/>
      <c r="D215" s="12"/>
    </row>
    <row r="216" ht="15.75" customHeight="1">
      <c r="C216" s="19"/>
      <c r="D216" s="12"/>
    </row>
    <row r="217" ht="15.75" customHeight="1">
      <c r="C217" s="19"/>
      <c r="D217" s="12"/>
    </row>
    <row r="218" ht="15.75" customHeight="1">
      <c r="C218" s="19"/>
      <c r="D218" s="12"/>
    </row>
    <row r="219" ht="15.75" customHeight="1">
      <c r="C219" s="19"/>
      <c r="D219" s="12"/>
    </row>
    <row r="220" ht="15.75" customHeight="1">
      <c r="C220" s="19"/>
      <c r="D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2.43"/>
    <col customWidth="1" min="3" max="3" width="8.86"/>
    <col customWidth="1" min="4" max="5" width="15.0"/>
    <col customWidth="1" min="6" max="6" width="14.57"/>
    <col customWidth="1" min="7" max="7" width="14.71"/>
  </cols>
  <sheetData>
    <row r="1">
      <c r="A1" s="1" t="s">
        <v>123</v>
      </c>
      <c r="B1" s="1"/>
      <c r="C1" s="110" t="s">
        <v>233</v>
      </c>
      <c r="D1" s="111" t="s">
        <v>177</v>
      </c>
      <c r="E1" s="110" t="s">
        <v>5</v>
      </c>
      <c r="F1" s="110" t="s">
        <v>7</v>
      </c>
      <c r="G1" s="110" t="s">
        <v>8</v>
      </c>
      <c r="H1" s="110" t="s">
        <v>9</v>
      </c>
    </row>
    <row r="2">
      <c r="A2" s="14" t="s">
        <v>234</v>
      </c>
      <c r="D2" s="12"/>
      <c r="E2" s="12"/>
      <c r="F2" s="106"/>
      <c r="G2" s="106"/>
    </row>
    <row r="3">
      <c r="B3" t="s">
        <v>235</v>
      </c>
      <c r="D3" s="23">
        <v>7200.0</v>
      </c>
      <c r="E3" s="23">
        <v>7200.0</v>
      </c>
      <c r="F3" s="34">
        <v>6500.0</v>
      </c>
      <c r="G3" s="34">
        <v>6500.0</v>
      </c>
      <c r="H3" s="34">
        <v>6500.0</v>
      </c>
    </row>
    <row r="4">
      <c r="B4" t="s">
        <v>236</v>
      </c>
      <c r="D4" s="23"/>
      <c r="E4" s="23"/>
      <c r="F4" s="34">
        <v>1500.0</v>
      </c>
      <c r="G4" s="34">
        <v>1500.0</v>
      </c>
      <c r="H4" s="34"/>
    </row>
    <row r="5">
      <c r="A5" s="14" t="s">
        <v>50</v>
      </c>
      <c r="D5" s="23"/>
      <c r="E5" s="23"/>
      <c r="F5" s="34"/>
      <c r="G5" s="34"/>
      <c r="H5" s="34"/>
    </row>
    <row r="6">
      <c r="B6" t="s">
        <v>237</v>
      </c>
      <c r="D6" s="23">
        <v>9793.46</v>
      </c>
      <c r="E6" s="23">
        <v>9793.46</v>
      </c>
      <c r="F6" s="34">
        <v>9793.46</v>
      </c>
      <c r="G6" s="34">
        <v>9793.46</v>
      </c>
      <c r="H6" s="34">
        <v>9793.46</v>
      </c>
    </row>
    <row r="7">
      <c r="A7" s="10" t="s">
        <v>238</v>
      </c>
      <c r="D7" s="142">
        <f t="shared" ref="D7:E7" si="1">D3-D6</f>
        <v>-2593.46</v>
      </c>
      <c r="E7" s="142">
        <f t="shared" si="1"/>
        <v>-2593.46</v>
      </c>
      <c r="F7" s="143">
        <f t="shared" ref="F7:H7" si="2">F3+F4-F6</f>
        <v>-1793.46</v>
      </c>
      <c r="G7" s="143">
        <f t="shared" si="2"/>
        <v>-1793.46</v>
      </c>
      <c r="H7" s="143">
        <f t="shared" si="2"/>
        <v>-3293.46</v>
      </c>
    </row>
    <row r="8">
      <c r="D8" s="23"/>
      <c r="E8" s="23"/>
      <c r="F8" s="34"/>
      <c r="G8" s="34"/>
      <c r="H8" s="34"/>
    </row>
    <row r="9">
      <c r="A9" s="14" t="s">
        <v>62</v>
      </c>
      <c r="D9" s="23"/>
      <c r="E9" s="23"/>
      <c r="F9" s="34"/>
      <c r="G9" s="34"/>
      <c r="H9" s="34"/>
    </row>
    <row r="10">
      <c r="B10" t="s">
        <v>178</v>
      </c>
      <c r="C10" t="s">
        <v>239</v>
      </c>
      <c r="D10" s="23">
        <f>'D1'!E14</f>
        <v>1108</v>
      </c>
      <c r="E10" s="23">
        <f>'D1'!F14</f>
        <v>750</v>
      </c>
      <c r="F10" s="34">
        <f>'D1'!G14</f>
        <v>375</v>
      </c>
      <c r="G10" s="34">
        <f>'D1'!H14</f>
        <v>375</v>
      </c>
      <c r="H10" s="34">
        <f>'D1'!I14</f>
        <v>100</v>
      </c>
    </row>
    <row r="11">
      <c r="B11" t="s">
        <v>240</v>
      </c>
      <c r="C11" t="s">
        <v>239</v>
      </c>
      <c r="D11" s="23">
        <f>'D1'!E7</f>
        <v>4779.25</v>
      </c>
      <c r="E11" s="23">
        <f>'D1'!F7</f>
        <v>5279.25</v>
      </c>
      <c r="F11" s="34">
        <f>'D1'!G7</f>
        <v>4532</v>
      </c>
      <c r="G11" s="34">
        <f>'D1'!H7</f>
        <v>4532</v>
      </c>
      <c r="H11" s="34">
        <f>'D1'!I7</f>
        <v>4584.72</v>
      </c>
    </row>
    <row r="12">
      <c r="A12" s="10" t="s">
        <v>109</v>
      </c>
      <c r="D12" s="44">
        <f t="shared" ref="D12:H12" si="3">D10+D11</f>
        <v>5887.25</v>
      </c>
      <c r="E12" s="44">
        <f t="shared" si="3"/>
        <v>6029.25</v>
      </c>
      <c r="F12" s="87">
        <f t="shared" si="3"/>
        <v>4907</v>
      </c>
      <c r="G12" s="87">
        <f t="shared" si="3"/>
        <v>4907</v>
      </c>
      <c r="H12" s="87">
        <f t="shared" si="3"/>
        <v>4684.72</v>
      </c>
    </row>
    <row r="13">
      <c r="D13" s="144"/>
      <c r="E13" s="144"/>
      <c r="F13" s="144"/>
      <c r="G13" s="144"/>
      <c r="H13" s="144"/>
    </row>
    <row r="14">
      <c r="A14" s="73" t="s">
        <v>182</v>
      </c>
      <c r="B14" s="74"/>
      <c r="C14" s="122"/>
      <c r="D14" s="76">
        <f t="shared" ref="D14:H14" si="4">D7-D12</f>
        <v>-8480.71</v>
      </c>
      <c r="E14" s="76">
        <f t="shared" si="4"/>
        <v>-8622.71</v>
      </c>
      <c r="F14" s="76">
        <f t="shared" si="4"/>
        <v>-6700.46</v>
      </c>
      <c r="G14" s="145">
        <f t="shared" si="4"/>
        <v>-6700.46</v>
      </c>
      <c r="H14" s="145">
        <f t="shared" si="4"/>
        <v>-7978.18</v>
      </c>
    </row>
    <row r="15">
      <c r="D15" s="12"/>
    </row>
    <row r="16">
      <c r="D16" s="12"/>
    </row>
    <row r="17">
      <c r="D17" s="12"/>
    </row>
    <row r="18">
      <c r="D18" s="12"/>
    </row>
    <row r="19">
      <c r="D19" s="12"/>
    </row>
    <row r="20">
      <c r="D20" s="12"/>
    </row>
    <row r="21" ht="15.75" customHeight="1">
      <c r="D21" s="12"/>
    </row>
    <row r="22" ht="15.75" customHeight="1">
      <c r="D22" s="12"/>
    </row>
    <row r="23" ht="15.75" customHeight="1">
      <c r="D23" s="12"/>
    </row>
    <row r="24" ht="15.75" customHeight="1">
      <c r="D24" s="12"/>
    </row>
    <row r="25" ht="15.75" customHeight="1">
      <c r="D25" s="12"/>
    </row>
    <row r="26" ht="15.75" customHeight="1">
      <c r="D26" s="12"/>
    </row>
    <row r="27" ht="15.75" customHeight="1">
      <c r="D27" s="12"/>
    </row>
    <row r="28" ht="15.75" customHeight="1">
      <c r="D28" s="12"/>
    </row>
    <row r="29" ht="15.75" customHeight="1">
      <c r="D29" s="12"/>
    </row>
    <row r="30" ht="15.75" customHeight="1">
      <c r="D30" s="12"/>
    </row>
    <row r="31" ht="15.75" customHeight="1">
      <c r="D31" s="12"/>
    </row>
    <row r="32" ht="15.75" customHeight="1">
      <c r="D32" s="12"/>
    </row>
    <row r="33" ht="15.75" customHeight="1">
      <c r="D33" s="12"/>
    </row>
    <row r="34" ht="15.75" customHeight="1">
      <c r="D34" s="12"/>
    </row>
    <row r="35" ht="15.75" customHeight="1">
      <c r="D35" s="12"/>
    </row>
    <row r="36" ht="15.75" customHeight="1">
      <c r="D36" s="12"/>
    </row>
    <row r="37" ht="15.75" customHeight="1">
      <c r="D37" s="12"/>
    </row>
    <row r="38" ht="15.75" customHeight="1">
      <c r="D38" s="12"/>
    </row>
    <row r="39" ht="15.75" customHeight="1">
      <c r="D39" s="12"/>
    </row>
    <row r="40" ht="15.75" customHeight="1">
      <c r="D40" s="12"/>
    </row>
    <row r="41" ht="15.75" customHeight="1">
      <c r="D41" s="12"/>
    </row>
    <row r="42" ht="15.75" customHeight="1">
      <c r="D42" s="12"/>
    </row>
    <row r="43" ht="15.75" customHeight="1">
      <c r="D43" s="12"/>
    </row>
    <row r="44" ht="15.75" customHeight="1">
      <c r="D44" s="12"/>
    </row>
    <row r="45" ht="15.75" customHeight="1">
      <c r="D45" s="12"/>
    </row>
    <row r="46" ht="15.75" customHeight="1">
      <c r="D46" s="12"/>
    </row>
    <row r="47" ht="15.75" customHeight="1">
      <c r="D47" s="12"/>
    </row>
    <row r="48" ht="15.75" customHeight="1">
      <c r="D48" s="12"/>
    </row>
    <row r="49" ht="15.75" customHeight="1">
      <c r="D49" s="12"/>
    </row>
    <row r="50" ht="15.75" customHeight="1">
      <c r="D50" s="12"/>
    </row>
    <row r="51" ht="15.75" customHeight="1">
      <c r="D51" s="12"/>
    </row>
    <row r="52" ht="15.75" customHeight="1">
      <c r="D52" s="12"/>
    </row>
    <row r="53" ht="15.75" customHeight="1">
      <c r="D53" s="12"/>
    </row>
    <row r="54" ht="15.75" customHeight="1">
      <c r="D54" s="12"/>
    </row>
    <row r="55" ht="15.75" customHeight="1">
      <c r="D55" s="12"/>
    </row>
    <row r="56" ht="15.75" customHeight="1">
      <c r="D56" s="12"/>
    </row>
    <row r="57" ht="15.75" customHeight="1">
      <c r="D57" s="12"/>
    </row>
    <row r="58" ht="15.75" customHeight="1">
      <c r="D58" s="12"/>
    </row>
    <row r="59" ht="15.75" customHeight="1">
      <c r="D59" s="12"/>
    </row>
    <row r="60" ht="15.75" customHeight="1">
      <c r="D60" s="12"/>
    </row>
    <row r="61" ht="15.75" customHeight="1">
      <c r="D61" s="12"/>
    </row>
    <row r="62" ht="15.75" customHeight="1">
      <c r="D62" s="12"/>
    </row>
    <row r="63" ht="15.75" customHeight="1">
      <c r="D63" s="12"/>
    </row>
    <row r="64" ht="15.75" customHeight="1">
      <c r="D64" s="12"/>
    </row>
    <row r="65" ht="15.75" customHeight="1">
      <c r="D65" s="12"/>
    </row>
    <row r="66" ht="15.75" customHeight="1">
      <c r="D66" s="12"/>
    </row>
    <row r="67" ht="15.75" customHeight="1">
      <c r="D67" s="12"/>
    </row>
    <row r="68" ht="15.75" customHeight="1">
      <c r="D68" s="12"/>
    </row>
    <row r="69" ht="15.75" customHeight="1">
      <c r="D69" s="12"/>
    </row>
    <row r="70" ht="15.75" customHeight="1">
      <c r="D70" s="12"/>
    </row>
    <row r="71" ht="15.75" customHeight="1">
      <c r="D71" s="12"/>
    </row>
    <row r="72" ht="15.75" customHeight="1">
      <c r="D72" s="12"/>
    </row>
    <row r="73" ht="15.75" customHeight="1">
      <c r="D73" s="12"/>
    </row>
    <row r="74" ht="15.75" customHeight="1">
      <c r="D74" s="12"/>
    </row>
    <row r="75" ht="15.75" customHeight="1">
      <c r="D75" s="12"/>
    </row>
    <row r="76" ht="15.75" customHeight="1">
      <c r="D76" s="12"/>
    </row>
    <row r="77" ht="15.75" customHeight="1">
      <c r="D77" s="12"/>
    </row>
    <row r="78" ht="15.75" customHeight="1">
      <c r="D78" s="12"/>
    </row>
    <row r="79" ht="15.75" customHeight="1">
      <c r="D79" s="12"/>
    </row>
    <row r="80" ht="15.75" customHeight="1">
      <c r="D80" s="12"/>
    </row>
    <row r="81" ht="15.75" customHeight="1">
      <c r="D81" s="12"/>
    </row>
    <row r="82" ht="15.75" customHeight="1">
      <c r="D82" s="12"/>
    </row>
    <row r="83" ht="15.75" customHeight="1">
      <c r="D83" s="12"/>
    </row>
    <row r="84" ht="15.75" customHeight="1">
      <c r="D84" s="12"/>
    </row>
    <row r="85" ht="15.75" customHeight="1">
      <c r="D85" s="12"/>
    </row>
    <row r="86" ht="15.75" customHeight="1">
      <c r="D86" s="12"/>
    </row>
    <row r="87" ht="15.75" customHeight="1">
      <c r="D87" s="12"/>
    </row>
    <row r="88" ht="15.75" customHeight="1">
      <c r="D88" s="12"/>
    </row>
    <row r="89" ht="15.75" customHeight="1">
      <c r="D89" s="12"/>
    </row>
    <row r="90" ht="15.75" customHeight="1">
      <c r="D90" s="12"/>
    </row>
    <row r="91" ht="15.75" customHeight="1">
      <c r="D91" s="12"/>
    </row>
    <row r="92" ht="15.75" customHeight="1">
      <c r="D92" s="12"/>
    </row>
    <row r="93" ht="15.75" customHeight="1">
      <c r="D93" s="12"/>
    </row>
    <row r="94" ht="15.75" customHeight="1">
      <c r="D94" s="12"/>
    </row>
    <row r="95" ht="15.75" customHeight="1">
      <c r="D95" s="12"/>
    </row>
    <row r="96" ht="15.75" customHeight="1">
      <c r="D96" s="12"/>
    </row>
    <row r="97" ht="15.75" customHeight="1">
      <c r="D97" s="12"/>
    </row>
    <row r="98" ht="15.75" customHeight="1">
      <c r="D98" s="12"/>
    </row>
    <row r="99" ht="15.75" customHeight="1">
      <c r="D99" s="12"/>
    </row>
    <row r="100" ht="15.75" customHeight="1">
      <c r="D100" s="12"/>
    </row>
    <row r="101" ht="15.75" customHeight="1">
      <c r="D101" s="12"/>
    </row>
    <row r="102" ht="15.75" customHeight="1">
      <c r="D102" s="12"/>
    </row>
    <row r="103" ht="15.75" customHeight="1">
      <c r="D103" s="12"/>
    </row>
    <row r="104" ht="15.75" customHeight="1">
      <c r="D104" s="12"/>
    </row>
    <row r="105" ht="15.75" customHeight="1">
      <c r="D105" s="12"/>
    </row>
    <row r="106" ht="15.75" customHeight="1">
      <c r="D106" s="12"/>
    </row>
    <row r="107" ht="15.75" customHeight="1">
      <c r="D107" s="12"/>
    </row>
    <row r="108" ht="15.75" customHeight="1">
      <c r="D108" s="12"/>
    </row>
    <row r="109" ht="15.75" customHeight="1">
      <c r="D109" s="12"/>
    </row>
    <row r="110" ht="15.75" customHeight="1">
      <c r="D110" s="12"/>
    </row>
    <row r="111" ht="15.75" customHeight="1">
      <c r="D111" s="12"/>
    </row>
    <row r="112" ht="15.75" customHeight="1">
      <c r="D112" s="12"/>
    </row>
    <row r="113" ht="15.75" customHeight="1">
      <c r="D113" s="12"/>
    </row>
    <row r="114" ht="15.75" customHeight="1">
      <c r="D114" s="12"/>
    </row>
    <row r="115" ht="15.75" customHeight="1">
      <c r="D115" s="12"/>
    </row>
    <row r="116" ht="15.75" customHeight="1">
      <c r="D116" s="12"/>
    </row>
    <row r="117" ht="15.75" customHeight="1">
      <c r="D117" s="12"/>
    </row>
    <row r="118" ht="15.75" customHeight="1">
      <c r="D118" s="12"/>
    </row>
    <row r="119" ht="15.75" customHeight="1">
      <c r="D119" s="12"/>
    </row>
    <row r="120" ht="15.75" customHeight="1">
      <c r="D120" s="12"/>
    </row>
    <row r="121" ht="15.75" customHeight="1">
      <c r="D121" s="12"/>
    </row>
    <row r="122" ht="15.75" customHeight="1">
      <c r="D122" s="12"/>
    </row>
    <row r="123" ht="15.75" customHeight="1">
      <c r="D123" s="12"/>
    </row>
    <row r="124" ht="15.75" customHeight="1">
      <c r="D124" s="12"/>
    </row>
    <row r="125" ht="15.75" customHeight="1">
      <c r="D125" s="12"/>
    </row>
    <row r="126" ht="15.75" customHeight="1">
      <c r="D126" s="12"/>
    </row>
    <row r="127" ht="15.75" customHeight="1">
      <c r="D127" s="12"/>
    </row>
    <row r="128" ht="15.75" customHeight="1">
      <c r="D128" s="12"/>
    </row>
    <row r="129" ht="15.75" customHeight="1">
      <c r="D129" s="12"/>
    </row>
    <row r="130" ht="15.75" customHeight="1">
      <c r="D130" s="12"/>
    </row>
    <row r="131" ht="15.75" customHeight="1">
      <c r="D131" s="12"/>
    </row>
    <row r="132" ht="15.75" customHeight="1">
      <c r="D132" s="12"/>
    </row>
    <row r="133" ht="15.75" customHeight="1">
      <c r="D133" s="12"/>
    </row>
    <row r="134" ht="15.75" customHeight="1">
      <c r="D134" s="12"/>
    </row>
    <row r="135" ht="15.75" customHeight="1">
      <c r="D135" s="12"/>
    </row>
    <row r="136" ht="15.75" customHeight="1">
      <c r="D136" s="12"/>
    </row>
    <row r="137" ht="15.75" customHeight="1">
      <c r="D137" s="12"/>
    </row>
    <row r="138" ht="15.75" customHeight="1">
      <c r="D138" s="12"/>
    </row>
    <row r="139" ht="15.75" customHeight="1">
      <c r="D139" s="12"/>
    </row>
    <row r="140" ht="15.75" customHeight="1">
      <c r="D140" s="12"/>
    </row>
    <row r="141" ht="15.75" customHeight="1">
      <c r="D141" s="12"/>
    </row>
    <row r="142" ht="15.75" customHeight="1">
      <c r="D142" s="12"/>
    </row>
    <row r="143" ht="15.75" customHeight="1">
      <c r="D143" s="12"/>
    </row>
    <row r="144" ht="15.75" customHeight="1">
      <c r="D144" s="12"/>
    </row>
    <row r="145" ht="15.75" customHeight="1">
      <c r="D145" s="12"/>
    </row>
    <row r="146" ht="15.75" customHeight="1">
      <c r="D146" s="12"/>
    </row>
    <row r="147" ht="15.75" customHeight="1">
      <c r="D147" s="12"/>
    </row>
    <row r="148" ht="15.75" customHeight="1">
      <c r="D148" s="12"/>
    </row>
    <row r="149" ht="15.75" customHeight="1">
      <c r="D149" s="12"/>
    </row>
    <row r="150" ht="15.75" customHeight="1">
      <c r="D150" s="12"/>
    </row>
    <row r="151" ht="15.75" customHeight="1">
      <c r="D151" s="12"/>
    </row>
    <row r="152" ht="15.75" customHeight="1">
      <c r="D152" s="12"/>
    </row>
    <row r="153" ht="15.75" customHeight="1">
      <c r="D153" s="12"/>
    </row>
    <row r="154" ht="15.75" customHeight="1">
      <c r="D154" s="12"/>
    </row>
    <row r="155" ht="15.75" customHeight="1">
      <c r="D155" s="12"/>
    </row>
    <row r="156" ht="15.75" customHeight="1">
      <c r="D156" s="12"/>
    </row>
    <row r="157" ht="15.75" customHeight="1">
      <c r="D157" s="12"/>
    </row>
    <row r="158" ht="15.75" customHeight="1">
      <c r="D158" s="12"/>
    </row>
    <row r="159" ht="15.75" customHeight="1">
      <c r="D159" s="12"/>
    </row>
    <row r="160" ht="15.75" customHeight="1">
      <c r="D160" s="12"/>
    </row>
    <row r="161" ht="15.75" customHeight="1">
      <c r="D161" s="12"/>
    </row>
    <row r="162" ht="15.75" customHeight="1">
      <c r="D162" s="12"/>
    </row>
    <row r="163" ht="15.75" customHeight="1">
      <c r="D163" s="12"/>
    </row>
    <row r="164" ht="15.75" customHeight="1">
      <c r="D164" s="12"/>
    </row>
    <row r="165" ht="15.75" customHeight="1">
      <c r="D165" s="12"/>
    </row>
    <row r="166" ht="15.75" customHeight="1">
      <c r="D166" s="12"/>
    </row>
    <row r="167" ht="15.75" customHeight="1">
      <c r="D167" s="12"/>
    </row>
    <row r="168" ht="15.75" customHeight="1">
      <c r="D168" s="12"/>
    </row>
    <row r="169" ht="15.75" customHeight="1">
      <c r="D169" s="12"/>
    </row>
    <row r="170" ht="15.75" customHeight="1">
      <c r="D170" s="12"/>
    </row>
    <row r="171" ht="15.75" customHeight="1">
      <c r="D171" s="12"/>
    </row>
    <row r="172" ht="15.75" customHeight="1">
      <c r="D172" s="12"/>
    </row>
    <row r="173" ht="15.75" customHeight="1">
      <c r="D173" s="12"/>
    </row>
    <row r="174" ht="15.75" customHeight="1">
      <c r="D174" s="12"/>
    </row>
    <row r="175" ht="15.75" customHeight="1">
      <c r="D175" s="12"/>
    </row>
    <row r="176" ht="15.75" customHeight="1">
      <c r="D176" s="12"/>
    </row>
    <row r="177" ht="15.75" customHeight="1">
      <c r="D177" s="12"/>
    </row>
    <row r="178" ht="15.75" customHeight="1">
      <c r="D178" s="12"/>
    </row>
    <row r="179" ht="15.75" customHeight="1">
      <c r="D179" s="12"/>
    </row>
    <row r="180" ht="15.75" customHeight="1">
      <c r="D180" s="12"/>
    </row>
    <row r="181" ht="15.75" customHeight="1">
      <c r="D181" s="12"/>
    </row>
    <row r="182" ht="15.75" customHeight="1">
      <c r="D182" s="12"/>
    </row>
    <row r="183" ht="15.75" customHeight="1">
      <c r="D183" s="12"/>
    </row>
    <row r="184" ht="15.75" customHeight="1">
      <c r="D184" s="12"/>
    </row>
    <row r="185" ht="15.75" customHeight="1">
      <c r="D185" s="12"/>
    </row>
    <row r="186" ht="15.75" customHeight="1">
      <c r="D186" s="12"/>
    </row>
    <row r="187" ht="15.75" customHeight="1">
      <c r="D187" s="12"/>
    </row>
    <row r="188" ht="15.75" customHeight="1">
      <c r="D188" s="12"/>
    </row>
    <row r="189" ht="15.75" customHeight="1">
      <c r="D189" s="12"/>
    </row>
    <row r="190" ht="15.75" customHeight="1">
      <c r="D190" s="12"/>
    </row>
    <row r="191" ht="15.75" customHeight="1">
      <c r="D191" s="12"/>
    </row>
    <row r="192" ht="15.75" customHeight="1">
      <c r="D192" s="12"/>
    </row>
    <row r="193" ht="15.75" customHeight="1">
      <c r="D193" s="12"/>
    </row>
    <row r="194" ht="15.75" customHeight="1">
      <c r="D194" s="12"/>
    </row>
    <row r="195" ht="15.75" customHeight="1">
      <c r="D195" s="12"/>
    </row>
    <row r="196" ht="15.75" customHeight="1">
      <c r="D196" s="12"/>
    </row>
    <row r="197" ht="15.75" customHeight="1">
      <c r="D197" s="12"/>
    </row>
    <row r="198" ht="15.75" customHeight="1">
      <c r="D198" s="12"/>
    </row>
    <row r="199" ht="15.75" customHeight="1">
      <c r="D199" s="12"/>
    </row>
    <row r="200" ht="15.75" customHeight="1">
      <c r="D200" s="12"/>
    </row>
    <row r="201" ht="15.75" customHeight="1">
      <c r="D201" s="12"/>
    </row>
    <row r="202" ht="15.75" customHeight="1">
      <c r="D202" s="12"/>
    </row>
    <row r="203" ht="15.75" customHeight="1">
      <c r="D203" s="12"/>
    </row>
    <row r="204" ht="15.75" customHeight="1">
      <c r="D204" s="12"/>
    </row>
    <row r="205" ht="15.75" customHeight="1">
      <c r="D205" s="12"/>
    </row>
    <row r="206" ht="15.75" customHeight="1">
      <c r="D206" s="12"/>
    </row>
    <row r="207" ht="15.75" customHeight="1">
      <c r="D207" s="12"/>
    </row>
    <row r="208" ht="15.75" customHeight="1">
      <c r="D208" s="12"/>
    </row>
    <row r="209" ht="15.75" customHeight="1">
      <c r="D209" s="12"/>
    </row>
    <row r="210" ht="15.75" customHeight="1">
      <c r="D210" s="12"/>
    </row>
    <row r="211" ht="15.75" customHeight="1">
      <c r="D211" s="12"/>
    </row>
    <row r="212" ht="15.75" customHeight="1">
      <c r="D212" s="12"/>
    </row>
    <row r="213" ht="15.75" customHeight="1">
      <c r="D213" s="12"/>
    </row>
    <row r="214" ht="15.75" customHeight="1">
      <c r="D214" s="12"/>
    </row>
    <row r="215" ht="15.75" customHeight="1">
      <c r="D215" s="12"/>
    </row>
    <row r="216" ht="15.75" customHeight="1">
      <c r="D216" s="12"/>
    </row>
    <row r="217" ht="15.75" customHeight="1">
      <c r="D217" s="12"/>
    </row>
    <row r="218" ht="15.75" customHeight="1">
      <c r="D218" s="12"/>
    </row>
    <row r="219" ht="15.75" customHeight="1">
      <c r="D219" s="12"/>
    </row>
    <row r="220" ht="15.75" customHeight="1">
      <c r="D220" s="1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2019-03-25T18:02:09Z</dcterms:created>
  <dc:creator>Melissa Morrow</dc:creator>
</cp:coreProperties>
</file>